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21630" windowHeight="5040" activeTab="0"/>
  </bookViews>
  <sheets>
    <sheet name="Баланс эл.эн 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<sst xmlns="http://schemas.openxmlformats.org/spreadsheetml/2006/main" count="28" uniqueCount="27">
  <si>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</si>
  <si>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</si>
  <si>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</si>
  <si>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</si>
  <si>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</si>
  <si>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</si>
  <si>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</si>
  <si>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</si>
  <si>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</si>
  <si>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</si>
  <si>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</si>
  <si>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</si>
  <si>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</si>
  <si>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</si>
  <si>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</si>
  <si>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</si>
  <si>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</si>
  <si>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</si>
  <si>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</si>
  <si>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</si>
  <si>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</si>
  <si>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</si>
  <si>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</si>
  <si>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</si>
  <si>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</si>
  <si>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</si>
  <si>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Сведения об отпуске электроэнергии в сеть и из сети ООО "Энерго-Центр" по уровням напряжений за 4-й квартал 2019 года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</si>
</sst>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00000"/>
    <numFmt numFmtId="179" formatCode="mmm/yyyy"/>
    <numFmt numFmtId="180" formatCode="dd/mm/yy"/>
    <numFmt numFmtId="181" formatCode="_-* #,##0.00&quot;р.&quot;_-;\-* #,##0.00&quot;р.&quot;_-;_-* \-??&quot;р.&quot;_-;_-@_-"/>
    <numFmt numFmtId="182" formatCode="dd\-mmm\-yy"/>
    <numFmt numFmtId="183" formatCode="_-* #,##0&quot; руб&quot;_-;\-* #,##0&quot; руб&quot;_-;_-* &quot;- руб&quot;_-;_-@_-"/>
    <numFmt numFmtId="184" formatCode="mmmm\ d&quot;, &quot;yyyy"/>
    <numFmt numFmtId="185" formatCode="&quot;?.&quot;#,##0_);[Red]&quot;(?.&quot;#,##0\)"/>
    <numFmt numFmtId="186" formatCode="&quot;?.&quot;#,##0.00_);[Red]&quot;(?.&quot;#,##0.00\)"/>
    <numFmt numFmtId="187" formatCode="_-* #,##0\ _F_-;\-* #,##0\ _F_-;_-* &quot;- &quot;_F_-;_-@_-"/>
    <numFmt numFmtId="188" formatCode="_-* #,##0.00\ _F_-;\-* #,##0.00\ _F_-;_-* \-??\ _F_-;_-@_-"/>
    <numFmt numFmtId="189" formatCode="\$#,##0_);[Red]&quot;($&quot;#,##0\)"/>
    <numFmt numFmtId="190" formatCode="_-* #,##0.00&quot; F&quot;_-;\-* #,##0.00&quot; F&quot;_-;_-* \-??&quot; F&quot;_-;_-@_-"/>
    <numFmt numFmtId="191" formatCode="_-* #,##0_-;\-* #,##0_-;_-* \-_-;_-@_-"/>
    <numFmt numFmtId="192" formatCode="_-* #,##0.00_-;\-* #,##0.00_-;_-* \-??_-;_-@_-"/>
    <numFmt numFmtId="193" formatCode="_-* #,##0.00\ [$€]_-;\-* #,##0.00\ [$€]_-;_-* \-??\ [$€]_-;_-@_-"/>
    <numFmt numFmtId="194" formatCode="_(* #,##0_);_(* \(#,##0\);_(* \-_);_(@_)"/>
    <numFmt numFmtId="195" formatCode="#,##0_ ;[Red]\-#,##0\ "/>
    <numFmt numFmtId="196" formatCode="_(* #,##0_);_(* \(#,##0\);_(* \-??_);_(@_)"/>
    <numFmt numFmtId="197" formatCode="_-* #,##0.00_р_._-;\-* #,##0.00_р_._-;_-* \-??_р_._-;_-@_-"/>
    <numFmt numFmtId="198" formatCode="_(\$* #,##0_);_(\$* \(#,##0\);_(\$* \-_);_(@_)"/>
    <numFmt numFmtId="199" formatCode="_(\$* #,##0.00_);_(\$* \(#,##0.00\);_(\$* \-??_);_(@_)"/>
    <numFmt numFmtId="200" formatCode="#,##0_);[Red]\(#,##0\)"/>
    <numFmt numFmtId="201" formatCode="#,##0.00_);[Red]\(#,##0.00\)"/>
    <numFmt numFmtId="202" formatCode="#,##0.00;[Red]\-#,##0.00;\-"/>
    <numFmt numFmtId="203" formatCode="#,##0;[Red]\-#,##0;\-"/>
    <numFmt numFmtId="204" formatCode="_-\£* #,##0_-;&quot;-£&quot;* #,##0_-;_-\£* \-_-;_-@_-"/>
    <numFmt numFmtId="205" formatCode="_-\£* #,##0.00_-;&quot;-£&quot;* #,##0.00_-;_-\£* \-??_-;_-@_-"/>
    <numFmt numFmtId="206" formatCode="General_)"/>
    <numFmt numFmtId="207" formatCode="_-* #,##0\ _р_._-;\-* #,##0\ _р_._-;_-* &quot;- &quot;_р_._-;_-@_-"/>
    <numFmt numFmtId="208" formatCode="_-* #,##0.00\ _р_._-;\-* #,##0.00\ _р_._-;_-* \-??\ _р_._-;_-@_-"/>
    <numFmt numFmtId="209" formatCode="#,###"/>
    <numFmt numFmtId="210" formatCode="0.0000"/>
    <numFmt numFmtId="211" formatCode="0.000"/>
    <numFmt numFmtId="212" formatCode="#,##0.0000"/>
    <numFmt numFmtId="213" formatCode="#,##0.00000"/>
    <numFmt numFmtId="214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1" fontId="25" fillId="0" borderId="0">
      <alignment/>
      <protection locked="0"/>
    </xf>
    <xf numFmtId="181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0" fontId="25" fillId="0" borderId="1">
      <alignment/>
      <protection locked="0"/>
    </xf>
    <xf numFmtId="182" fontId="26" fillId="0" borderId="0">
      <alignment/>
      <protection locked="0"/>
    </xf>
    <xf numFmtId="182" fontId="26" fillId="0" borderId="0">
      <alignment/>
      <protection locked="0"/>
    </xf>
    <xf numFmtId="182" fontId="25" fillId="0" borderId="1">
      <alignment/>
      <protection locked="0"/>
    </xf>
    <xf numFmtId="183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4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91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17" fillId="0" borderId="0">
      <alignment/>
      <protection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94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5" fontId="35" fillId="0" borderId="5">
      <alignment horizontal="right" vertical="center" wrapText="1"/>
      <protection/>
    </xf>
    <xf numFmtId="0" fontId="39" fillId="19" borderId="0">
      <alignment/>
      <protection/>
    </xf>
    <xf numFmtId="196" fontId="18" fillId="19" borderId="5">
      <alignment vertical="center"/>
      <protection/>
    </xf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6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194" fontId="0" fillId="17" borderId="4" applyAlignment="0" applyProtection="0"/>
    <xf numFmtId="0" fontId="43" fillId="18" borderId="4">
      <alignment horizontal="left" vertical="center" wrapText="1"/>
      <protection/>
    </xf>
    <xf numFmtId="202" fontId="40" fillId="0" borderId="4">
      <alignment horizontal="center" vertical="center" wrapText="1"/>
      <protection/>
    </xf>
    <xf numFmtId="203" fontId="40" fillId="17" borderId="4">
      <alignment horizontal="center" vertical="center" wrapText="1"/>
      <protection locked="0"/>
    </xf>
    <xf numFmtId="0" fontId="18" fillId="19" borderId="0">
      <alignment/>
      <protection/>
    </xf>
    <xf numFmtId="196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4" fontId="0" fillId="0" borderId="0" applyFill="0" applyBorder="0" applyAlignment="0" applyProtection="0"/>
    <xf numFmtId="205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06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6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207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8" fontId="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9" fontId="48" fillId="32" borderId="19">
      <alignment vertical="center"/>
      <protection/>
    </xf>
    <xf numFmtId="0" fontId="24" fillId="4" borderId="0" applyNumberFormat="0" applyBorder="0" applyAlignment="0" applyProtection="0"/>
    <xf numFmtId="182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29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2" fillId="0" borderId="0" xfId="219" applyFont="1" applyAlignment="1" applyProtection="1">
      <alignment vertical="center"/>
      <protection/>
    </xf>
    <xf numFmtId="0" fontId="11" fillId="0" borderId="20" xfId="220" applyFont="1" applyBorder="1" applyAlignment="1" applyProtection="1">
      <alignment horizontal="center" vertical="center" wrapText="1"/>
      <protection/>
    </xf>
    <xf numFmtId="0" fontId="11" fillId="0" borderId="21" xfId="220" applyFont="1" applyBorder="1" applyAlignment="1" applyProtection="1">
      <alignment horizontal="center" vertical="center" wrapText="1"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211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211" fontId="12" fillId="0" borderId="13" xfId="220" applyNumberFormat="1" applyFont="1" applyFill="1" applyBorder="1" applyAlignment="1" applyProtection="1">
      <alignment horizontal="right" vertical="center" wrapText="1"/>
      <protection/>
    </xf>
    <xf numFmtId="210" fontId="12" fillId="0" borderId="13" xfId="220" applyNumberFormat="1" applyFont="1" applyFill="1" applyBorder="1" applyAlignment="1" applyProtection="1">
      <alignment horizontal="right" vertical="center" wrapText="1"/>
      <protection/>
    </xf>
    <xf numFmtId="210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49" fontId="54" fillId="0" borderId="22" xfId="217" applyFont="1" applyBorder="1" applyAlignment="1">
      <alignment vertical="center" wrapText="1"/>
      <protection/>
    </xf>
    <xf numFmtId="49" fontId="12" fillId="33" borderId="13" xfId="220" applyNumberFormat="1" applyFont="1" applyFill="1" applyBorder="1" applyAlignment="1" applyProtection="1">
      <alignment horizontal="left" vertical="center" wrapText="1"/>
      <protection/>
    </xf>
    <xf numFmtId="211" fontId="12" fillId="33" borderId="13" xfId="220" applyNumberFormat="1" applyFont="1" applyFill="1" applyBorder="1" applyAlignment="1" applyProtection="1">
      <alignment horizontal="right" vertical="center" wrapText="1"/>
      <protection locked="0"/>
    </xf>
    <xf numFmtId="211" fontId="12" fillId="33" borderId="13" xfId="220" applyNumberFormat="1" applyFont="1" applyFill="1" applyBorder="1" applyAlignment="1" applyProtection="1">
      <alignment horizontal="right" vertical="center" wrapText="1"/>
      <protection/>
    </xf>
    <xf numFmtId="210" fontId="12" fillId="33" borderId="13" xfId="220" applyNumberFormat="1" applyFont="1" applyFill="1" applyBorder="1" applyAlignment="1" applyProtection="1">
      <alignment horizontal="right" vertical="center" wrapText="1"/>
      <protection/>
    </xf>
    <xf numFmtId="49" fontId="12" fillId="33" borderId="13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vertical="center"/>
      <protection/>
    </xf>
    <xf numFmtId="0" fontId="51" fillId="34" borderId="23" xfId="219" applyFont="1" applyFill="1" applyBorder="1" applyAlignment="1" applyProtection="1">
      <alignment horizontal="center" vertical="center" wrapText="1"/>
      <protection/>
    </xf>
    <xf numFmtId="0" fontId="51" fillId="34" borderId="24" xfId="219" applyFont="1" applyFill="1" applyBorder="1" applyAlignment="1" applyProtection="1">
      <alignment horizontal="center" vertical="center" wrapText="1"/>
      <protection/>
    </xf>
    <xf numFmtId="0" fontId="51" fillId="34" borderId="25" xfId="219" applyFont="1" applyFill="1" applyBorder="1" applyAlignment="1" applyProtection="1">
      <alignment horizontal="center" vertical="center" wrapText="1"/>
      <protection/>
    </xf>
    <xf numFmtId="0" fontId="52" fillId="0" borderId="26" xfId="219" applyFont="1" applyBorder="1" applyAlignment="1" applyProtection="1">
      <alignment horizontal="left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0" fontId="11" fillId="0" borderId="29" xfId="220" applyFont="1" applyBorder="1" applyAlignment="1" applyProtection="1">
      <alignment horizontal="center" vertical="center" wrapText="1"/>
      <protection/>
    </xf>
    <xf numFmtId="0" fontId="11" fillId="0" borderId="30" xfId="220" applyFont="1" applyBorder="1" applyAlignment="1" applyProtection="1">
      <alignment horizontal="center" vertical="center" wrapText="1"/>
      <protection/>
    </xf>
    <xf numFmtId="0" fontId="11" fillId="0" borderId="31" xfId="220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SheetLayoutView="90" zoomScalePageLayoutView="0" workbookViewId="0" topLeftCell="A1">
      <selection activeCell="B2" sqref="B2:G2"/>
    </sheetView>
  </sheetViews>
  <sheetFormatPr defaultColWidth="9.140625" defaultRowHeight="15"/>
  <cols>
    <col min="2" max="2" width="57.421875" style="0" customWidth="1"/>
    <col min="3" max="3" width="14.710937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3.421875" style="0" customWidth="1"/>
  </cols>
  <sheetData>
    <row r="2" spans="2:7" ht="40.5" customHeight="1" thickBot="1">
      <c r="B2" s="19" t="s">
        <v>26</v>
      </c>
      <c r="C2" s="20"/>
      <c r="D2" s="20"/>
      <c r="E2" s="20"/>
      <c r="F2" s="20"/>
      <c r="G2" s="21"/>
    </row>
    <row r="3" spans="2:7" ht="15">
      <c r="B3" s="1"/>
      <c r="C3" s="1"/>
      <c r="D3" s="1"/>
      <c r="E3" s="1"/>
      <c r="F3" s="1"/>
      <c r="G3" s="1"/>
    </row>
    <row r="4" spans="2:7" ht="15.75" customHeight="1">
      <c r="B4" s="22"/>
      <c r="C4" s="22"/>
      <c r="D4" s="22"/>
      <c r="E4" s="22"/>
      <c r="F4" s="22"/>
      <c r="G4" s="2"/>
    </row>
    <row r="5" spans="2:7" ht="15" customHeight="1">
      <c r="B5" s="23" t="s">
        <v>0</v>
      </c>
      <c r="C5" s="23" t="s">
        <v>3</v>
      </c>
      <c r="D5" s="25" t="s">
        <v>4</v>
      </c>
      <c r="E5" s="26"/>
      <c r="F5" s="26"/>
      <c r="G5" s="27"/>
    </row>
    <row r="6" spans="2:7" ht="15.75" thickBot="1">
      <c r="B6" s="24"/>
      <c r="C6" s="24"/>
      <c r="D6" s="3" t="s">
        <v>1</v>
      </c>
      <c r="E6" s="3" t="s">
        <v>5</v>
      </c>
      <c r="F6" s="3" t="s">
        <v>6</v>
      </c>
      <c r="G6" s="4" t="s">
        <v>2</v>
      </c>
    </row>
    <row r="7" spans="2:7" ht="15">
      <c r="B7" s="5">
        <v>1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2:7" ht="15" customHeight="1">
      <c r="B8" s="28" t="s">
        <v>7</v>
      </c>
      <c r="C8" s="28"/>
      <c r="D8" s="28"/>
      <c r="E8" s="28"/>
      <c r="F8" s="28"/>
      <c r="G8" s="28"/>
    </row>
    <row r="9" spans="2:7" ht="15">
      <c r="B9" s="13" t="s">
        <v>8</v>
      </c>
      <c r="C9" s="15">
        <f>D9+E9+F9+G9</f>
        <v>31564.351</v>
      </c>
      <c r="D9" s="14">
        <v>31564.351</v>
      </c>
      <c r="E9" s="14"/>
      <c r="F9" s="14"/>
      <c r="G9" s="14"/>
    </row>
    <row r="10" spans="2:7" ht="15">
      <c r="B10" s="6" t="s">
        <v>9</v>
      </c>
      <c r="C10" s="9">
        <f aca="true" t="shared" si="0" ref="C10:C26">D10+E10+F10+G10</f>
        <v>0</v>
      </c>
      <c r="D10" s="8"/>
      <c r="E10" s="8"/>
      <c r="F10" s="8"/>
      <c r="G10" s="8"/>
    </row>
    <row r="11" spans="2:7" ht="15">
      <c r="B11" s="6" t="s">
        <v>10</v>
      </c>
      <c r="C11" s="9">
        <f t="shared" si="0"/>
        <v>0</v>
      </c>
      <c r="D11" s="8"/>
      <c r="E11" s="8"/>
      <c r="F11" s="8"/>
      <c r="G11" s="8"/>
    </row>
    <row r="12" spans="2:7" ht="22.5">
      <c r="B12" s="13" t="s">
        <v>11</v>
      </c>
      <c r="C12" s="15">
        <f>D12+E12+F12+G12</f>
        <v>7244.89</v>
      </c>
      <c r="D12" s="15"/>
      <c r="E12" s="15"/>
      <c r="F12" s="16">
        <f>F13+F14+F15+F16</f>
        <v>6962.6630000000005</v>
      </c>
      <c r="G12" s="16">
        <f>G13+G14+G15+G16</f>
        <v>282.22700000000003</v>
      </c>
    </row>
    <row r="13" spans="2:7" ht="15">
      <c r="B13" s="7" t="s">
        <v>1</v>
      </c>
      <c r="C13" s="9">
        <f t="shared" si="0"/>
        <v>6962.6630000000005</v>
      </c>
      <c r="D13" s="9"/>
      <c r="E13" s="8"/>
      <c r="F13" s="11">
        <f>D21</f>
        <v>6962.6630000000005</v>
      </c>
      <c r="G13" s="11"/>
    </row>
    <row r="14" spans="2:7" ht="15">
      <c r="B14" s="7" t="s">
        <v>12</v>
      </c>
      <c r="C14" s="9">
        <f t="shared" si="0"/>
        <v>0</v>
      </c>
      <c r="D14" s="9"/>
      <c r="E14" s="9"/>
      <c r="F14" s="11"/>
      <c r="G14" s="11"/>
    </row>
    <row r="15" spans="2:7" ht="15">
      <c r="B15" s="7" t="s">
        <v>13</v>
      </c>
      <c r="C15" s="9">
        <f t="shared" si="0"/>
        <v>282.22700000000003</v>
      </c>
      <c r="D15" s="9"/>
      <c r="E15" s="9"/>
      <c r="F15" s="10"/>
      <c r="G15" s="11">
        <f>F21</f>
        <v>282.22700000000003</v>
      </c>
    </row>
    <row r="16" spans="2:7" ht="15">
      <c r="B16" s="7" t="s">
        <v>14</v>
      </c>
      <c r="C16" s="9">
        <f t="shared" si="0"/>
        <v>0</v>
      </c>
      <c r="D16" s="9"/>
      <c r="E16" s="9"/>
      <c r="F16" s="9"/>
      <c r="G16" s="9"/>
    </row>
    <row r="17" spans="2:7" ht="15">
      <c r="B17" s="17" t="s">
        <v>15</v>
      </c>
      <c r="C17" s="15">
        <f>D17+E17+F17+G17</f>
        <v>31073.865999999995</v>
      </c>
      <c r="D17" s="14">
        <f>D18+D19+D20</f>
        <v>24219.663999999997</v>
      </c>
      <c r="E17" s="14"/>
      <c r="F17" s="14">
        <f>F18+F19+F20</f>
        <v>6576.371000000001</v>
      </c>
      <c r="G17" s="14">
        <f>G18+G19+G20</f>
        <v>277.831</v>
      </c>
    </row>
    <row r="18" spans="2:7" ht="22.5">
      <c r="B18" s="12" t="s">
        <v>23</v>
      </c>
      <c r="C18" s="9">
        <f t="shared" si="0"/>
        <v>8901.394999999999</v>
      </c>
      <c r="D18" s="8">
        <f>220.704+732.352+5931.621</f>
        <v>6884.677</v>
      </c>
      <c r="E18" s="8"/>
      <c r="F18" s="8">
        <v>1798.745</v>
      </c>
      <c r="G18" s="8">
        <v>217.973</v>
      </c>
    </row>
    <row r="19" spans="2:7" ht="15">
      <c r="B19" s="12" t="s">
        <v>24</v>
      </c>
      <c r="C19" s="9">
        <f t="shared" si="0"/>
        <v>389.351</v>
      </c>
      <c r="D19" s="8">
        <f>42.61+59.815</f>
        <v>102.425</v>
      </c>
      <c r="E19" s="8"/>
      <c r="F19" s="8">
        <f>190+94.896</f>
        <v>284.896</v>
      </c>
      <c r="G19" s="8">
        <v>2.03</v>
      </c>
    </row>
    <row r="20" spans="2:7" ht="15">
      <c r="B20" s="12" t="s">
        <v>25</v>
      </c>
      <c r="C20" s="9">
        <f t="shared" si="0"/>
        <v>21783.12</v>
      </c>
      <c r="D20" s="8">
        <f>5499.986+11732.576</f>
        <v>17232.561999999998</v>
      </c>
      <c r="E20" s="8"/>
      <c r="F20" s="8">
        <f>771.948+994.524+374.569+609.696+164.742+431.46+1145.791</f>
        <v>4492.7300000000005</v>
      </c>
      <c r="G20" s="8">
        <f>46.15+11.678</f>
        <v>57.828</v>
      </c>
    </row>
    <row r="21" spans="2:7" ht="15">
      <c r="B21" s="17" t="s">
        <v>16</v>
      </c>
      <c r="C21" s="15">
        <f t="shared" si="0"/>
        <v>7244.89</v>
      </c>
      <c r="D21" s="14">
        <f>F17+F23+G23+G17</f>
        <v>6962.6630000000005</v>
      </c>
      <c r="E21" s="14"/>
      <c r="F21" s="14">
        <f>G17+G23</f>
        <v>282.22700000000003</v>
      </c>
      <c r="G21" s="14"/>
    </row>
    <row r="22" spans="2:7" ht="15">
      <c r="B22" s="17" t="s">
        <v>17</v>
      </c>
      <c r="C22" s="15">
        <f t="shared" si="0"/>
        <v>0</v>
      </c>
      <c r="D22" s="14"/>
      <c r="E22" s="14"/>
      <c r="F22" s="14"/>
      <c r="G22" s="14"/>
    </row>
    <row r="23" spans="2:7" ht="15">
      <c r="B23" s="17" t="s">
        <v>18</v>
      </c>
      <c r="C23" s="15">
        <f t="shared" si="0"/>
        <v>490.485</v>
      </c>
      <c r="D23" s="14">
        <v>382.024</v>
      </c>
      <c r="E23" s="14"/>
      <c r="F23" s="14">
        <v>104.065</v>
      </c>
      <c r="G23" s="14">
        <v>4.396</v>
      </c>
    </row>
    <row r="24" spans="2:7" ht="15">
      <c r="B24" s="6" t="s">
        <v>19</v>
      </c>
      <c r="C24" s="9">
        <f t="shared" si="0"/>
        <v>0</v>
      </c>
      <c r="D24" s="8"/>
      <c r="E24" s="8"/>
      <c r="F24" s="8"/>
      <c r="G24" s="8"/>
    </row>
    <row r="25" spans="2:7" ht="22.5">
      <c r="B25" s="13" t="s">
        <v>20</v>
      </c>
      <c r="C25" s="15">
        <f t="shared" si="0"/>
        <v>0</v>
      </c>
      <c r="D25" s="14"/>
      <c r="E25" s="14"/>
      <c r="F25" s="14"/>
      <c r="G25" s="14"/>
    </row>
    <row r="26" spans="2:7" ht="15">
      <c r="B26" s="17" t="s">
        <v>21</v>
      </c>
      <c r="C26" s="15">
        <f t="shared" si="0"/>
        <v>0</v>
      </c>
      <c r="D26" s="14"/>
      <c r="E26" s="14"/>
      <c r="F26" s="14"/>
      <c r="G26" s="14"/>
    </row>
    <row r="27" spans="2:7" ht="15">
      <c r="B27" s="18" t="s">
        <v>22</v>
      </c>
      <c r="C27" s="15">
        <f>D27+E27+F27+G27</f>
        <v>1.2505552149377763E-12</v>
      </c>
      <c r="D27" s="15">
        <f>D9-D17-D21-D23</f>
        <v>1.2505552149377763E-12</v>
      </c>
      <c r="E27" s="15"/>
      <c r="F27" s="15">
        <f>F9-F17-F21-F23+F12</f>
        <v>0</v>
      </c>
      <c r="G27" s="15">
        <f>G9-G17-G21-G23+G12</f>
        <v>0</v>
      </c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1">
    <dataValidation type="decimal" operator="notEqual" allowBlank="1" showInputMessage="1" showErrorMessage="1" sqref="D9:G27">
      <formula1>1E+24</formula1>
    </dataValidation>
  </dataValidation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Любовь Павлова</cp:lastModifiedBy>
  <cp:lastPrinted>2013-05-16T09:53:39Z</cp:lastPrinted>
  <dcterms:created xsi:type="dcterms:W3CDTF">2011-05-10T05:41:33Z</dcterms:created>
  <dcterms:modified xsi:type="dcterms:W3CDTF">2020-01-22T12:30:24Z</dcterms:modified>
  <cp:category/>
  <cp:version/>
  <cp:contentType/>
  <cp:contentStatus/>
</cp:coreProperties>
</file>