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100" windowWidth="21630" windowHeight="5040" activeTab="0"/>
  </bookViews>
  <sheets>
    <sheet name="Баланс эл.эн 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</definedNames>
  <calcPr fullCalcOnLoad="1"/>
</workbook>
</file>

<file path=xl/sharedStrings.xml><?xml version="1.0" encoding="utf-8"?>
<sst xmlns="http://schemas.openxmlformats.org/spreadsheetml/2006/main" count="28" uniqueCount="27">
  <si>
    <t>Наименование показателя</t>
  </si>
  <si>
    <t>ВН</t>
  </si>
  <si>
    <t>НН</t>
  </si>
  <si>
    <t>Всего</t>
  </si>
  <si>
    <t>В том числе по уровню напряжения</t>
  </si>
  <si>
    <t>СН1</t>
  </si>
  <si>
    <t>СН2</t>
  </si>
  <si>
    <t>Электроэнергия (тыс. кВт•ч)</t>
  </si>
  <si>
    <t xml:space="preserve">Поступление в сеть из других организаций, в том числе: </t>
  </si>
  <si>
    <t>- из сетей ФСК</t>
  </si>
  <si>
    <t>- от генерирующих компаний и блок-станций</t>
  </si>
  <si>
    <t>Поступление в сеть из других уровней напряжения (трансформация)</t>
  </si>
  <si>
    <t xml:space="preserve">СН1 </t>
  </si>
  <si>
    <t xml:space="preserve">СН2 </t>
  </si>
  <si>
    <t xml:space="preserve">НН </t>
  </si>
  <si>
    <t xml:space="preserve">Отпуск из сети, в том числе: </t>
  </si>
  <si>
    <t>Отпуск в сеть других уровней напряжения</t>
  </si>
  <si>
    <t>Хозяйственные нужды сети</t>
  </si>
  <si>
    <t>Потери, в том числе:</t>
  </si>
  <si>
    <t xml:space="preserve">- относимые на собственное потребление </t>
  </si>
  <si>
    <t>Генерация на установках организации (совмещение деятельности)</t>
  </si>
  <si>
    <t>Собственное потребление (совмещение деятельности)</t>
  </si>
  <si>
    <t>Небаланс</t>
  </si>
  <si>
    <t>- конечные потребители - юридические лица (кроме совмещающих с передачей)</t>
  </si>
  <si>
    <t>- население и приравненные к ним группы</t>
  </si>
  <si>
    <t>- другие сети, в том числе потребители имеющие статус ТСО</t>
  </si>
  <si>
    <t>Сведения об отпуске электроэнергии в сеть и из сети ООО "Энерго-Центр" по уровням напряжений за 2-й квартал 2019 года</t>
  </si>
</sst>
</file>

<file path=xl/styles.xml><?xml version="1.0" encoding="utf-8"?>
<styleSheet xmlns="http://schemas.openxmlformats.org/spreadsheetml/2006/main">
  <numFmts count="5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"/>
    <numFmt numFmtId="178" formatCode="000000"/>
    <numFmt numFmtId="179" formatCode="mmm/yyyy"/>
    <numFmt numFmtId="180" formatCode="dd/mm/yy"/>
    <numFmt numFmtId="181" formatCode="_-* #,##0.00&quot;р.&quot;_-;\-* #,##0.00&quot;р.&quot;_-;_-* \-??&quot;р.&quot;_-;_-@_-"/>
    <numFmt numFmtId="182" formatCode="dd\-mmm\-yy"/>
    <numFmt numFmtId="183" formatCode="_-* #,##0&quot; руб&quot;_-;\-* #,##0&quot; руб&quot;_-;_-* &quot;- руб&quot;_-;_-@_-"/>
    <numFmt numFmtId="184" formatCode="mmmm\ d&quot;, &quot;yyyy"/>
    <numFmt numFmtId="185" formatCode="&quot;?.&quot;#,##0_);[Red]&quot;(?.&quot;#,##0\)"/>
    <numFmt numFmtId="186" formatCode="&quot;?.&quot;#,##0.00_);[Red]&quot;(?.&quot;#,##0.00\)"/>
    <numFmt numFmtId="187" formatCode="_-* #,##0\ _F_-;\-* #,##0\ _F_-;_-* &quot;- &quot;_F_-;_-@_-"/>
    <numFmt numFmtId="188" formatCode="_-* #,##0.00\ _F_-;\-* #,##0.00\ _F_-;_-* \-??\ _F_-;_-@_-"/>
    <numFmt numFmtId="189" formatCode="\$#,##0_);[Red]&quot;($&quot;#,##0\)"/>
    <numFmt numFmtId="190" formatCode="_-* #,##0.00&quot; F&quot;_-;\-* #,##0.00&quot; F&quot;_-;_-* \-??&quot; F&quot;_-;_-@_-"/>
    <numFmt numFmtId="191" formatCode="_-* #,##0_-;\-* #,##0_-;_-* \-_-;_-@_-"/>
    <numFmt numFmtId="192" formatCode="_-* #,##0.00_-;\-* #,##0.00_-;_-* \-??_-;_-@_-"/>
    <numFmt numFmtId="193" formatCode="_-* #,##0.00\ [$€]_-;\-* #,##0.00\ [$€]_-;_-* \-??\ [$€]_-;_-@_-"/>
    <numFmt numFmtId="194" formatCode="_(* #,##0_);_(* \(#,##0\);_(* \-_);_(@_)"/>
    <numFmt numFmtId="195" formatCode="#,##0_ ;[Red]\-#,##0\ "/>
    <numFmt numFmtId="196" formatCode="_(* #,##0_);_(* \(#,##0\);_(* \-??_);_(@_)"/>
    <numFmt numFmtId="197" formatCode="_-* #,##0.00_р_._-;\-* #,##0.00_р_._-;_-* \-??_р_._-;_-@_-"/>
    <numFmt numFmtId="198" formatCode="_(\$* #,##0_);_(\$* \(#,##0\);_(\$* \-_);_(@_)"/>
    <numFmt numFmtId="199" formatCode="_(\$* #,##0.00_);_(\$* \(#,##0.00\);_(\$* \-??_);_(@_)"/>
    <numFmt numFmtId="200" formatCode="#,##0_);[Red]\(#,##0\)"/>
    <numFmt numFmtId="201" formatCode="#,##0.00_);[Red]\(#,##0.00\)"/>
    <numFmt numFmtId="202" formatCode="#,##0.00;[Red]\-#,##0.00;\-"/>
    <numFmt numFmtId="203" formatCode="#,##0;[Red]\-#,##0;\-"/>
    <numFmt numFmtId="204" formatCode="_-\£* #,##0_-;&quot;-£&quot;* #,##0_-;_-\£* \-_-;_-@_-"/>
    <numFmt numFmtId="205" formatCode="_-\£* #,##0.00_-;&quot;-£&quot;* #,##0.00_-;_-\£* \-??_-;_-@_-"/>
    <numFmt numFmtId="206" formatCode="General_)"/>
    <numFmt numFmtId="207" formatCode="_-* #,##0\ _р_._-;\-* #,##0\ _р_._-;_-* &quot;- &quot;_р_._-;_-@_-"/>
    <numFmt numFmtId="208" formatCode="_-* #,##0.00\ _р_._-;\-* #,##0.00\ _р_._-;_-* \-??\ _р_._-;_-@_-"/>
    <numFmt numFmtId="209" formatCode="#,###"/>
    <numFmt numFmtId="210" formatCode="0.0000"/>
    <numFmt numFmtId="211" formatCode="0.000"/>
    <numFmt numFmtId="212" formatCode="#,##0.0000"/>
    <numFmt numFmtId="213" formatCode="#,##0.00000"/>
    <numFmt numFmtId="214" formatCode="0.00000"/>
  </numFmts>
  <fonts count="55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u val="single"/>
      <sz val="11"/>
      <color indexed="12"/>
      <name val="Arial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0"/>
      <name val="Arial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"/>
      <color indexed="8"/>
      <name val="Courier New"/>
      <family val="1"/>
    </font>
    <font>
      <b/>
      <sz val="1"/>
      <color indexed="8"/>
      <name val="Courier New"/>
      <family val="1"/>
    </font>
    <font>
      <b/>
      <sz val="12"/>
      <name val="Arial"/>
      <family val="2"/>
    </font>
    <font>
      <u val="single"/>
      <sz val="10"/>
      <color indexed="12"/>
      <name val="Arial Cyr"/>
      <family val="2"/>
    </font>
    <font>
      <sz val="10"/>
      <color indexed="8"/>
      <name val="MS Sans Serif"/>
      <family val="2"/>
    </font>
    <font>
      <i/>
      <sz val="1"/>
      <color indexed="8"/>
      <name val="Courier New"/>
      <family val="1"/>
    </font>
    <font>
      <u val="single"/>
      <sz val="8.5"/>
      <color indexed="20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0"/>
      <name val="MS Sans Serif"/>
      <family val="2"/>
    </font>
    <font>
      <sz val="12"/>
      <name val="Times New Roman Cyr"/>
      <family val="1"/>
    </font>
    <font>
      <u val="single"/>
      <sz val="10"/>
      <color indexed="20"/>
      <name val="Arial Cyr"/>
      <family val="2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b/>
      <sz val="20"/>
      <name val="Times New Roman"/>
      <family val="1"/>
    </font>
    <font>
      <b/>
      <i/>
      <sz val="10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1"/>
      <color indexed="10"/>
      <name val="Arial Cyr"/>
      <family val="2"/>
    </font>
    <font>
      <sz val="10"/>
      <name val="Times New Roman Cyr"/>
      <family val="1"/>
    </font>
    <font>
      <b/>
      <sz val="9"/>
      <color indexed="55"/>
      <name val="Tahoma"/>
      <family val="2"/>
    </font>
    <font>
      <b/>
      <sz val="10"/>
      <name val="Tahoma"/>
      <family val="2"/>
    </font>
    <font>
      <sz val="10"/>
      <name val="Tahoma"/>
      <family val="2"/>
    </font>
    <font>
      <sz val="9"/>
      <color indexed="63"/>
      <name val="Tahoma"/>
      <family val="2"/>
    </font>
    <font>
      <sz val="9"/>
      <color theme="1" tint="0.15000000596046448"/>
      <name val="Tahoma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 style="medium">
        <color indexed="9"/>
      </left>
      <right style="medium">
        <color indexed="23"/>
      </right>
      <top style="medium">
        <color indexed="9"/>
      </top>
      <bottom style="medium">
        <color indexed="2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thin">
        <color indexed="63"/>
      </bottom>
    </border>
  </borders>
  <cellStyleXfs count="25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0" borderId="0">
      <alignment/>
      <protection/>
    </xf>
    <xf numFmtId="0" fontId="1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81" fontId="25" fillId="0" borderId="0">
      <alignment/>
      <protection locked="0"/>
    </xf>
    <xf numFmtId="181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0" fontId="25" fillId="0" borderId="1">
      <alignment/>
      <protection locked="0"/>
    </xf>
    <xf numFmtId="182" fontId="26" fillId="0" borderId="0">
      <alignment/>
      <protection locked="0"/>
    </xf>
    <xf numFmtId="182" fontId="26" fillId="0" borderId="0">
      <alignment/>
      <protection locked="0"/>
    </xf>
    <xf numFmtId="182" fontId="25" fillId="0" borderId="1">
      <alignment/>
      <protection locked="0"/>
    </xf>
    <xf numFmtId="183" fontId="17" fillId="0" borderId="0">
      <alignment horizont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184" fontId="27" fillId="8" borderId="2">
      <alignment horizontal="center" vertical="center"/>
      <protection locked="0"/>
    </xf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185" fontId="0" fillId="0" borderId="0" applyFill="0" applyBorder="0" applyAlignment="0" applyProtection="0"/>
    <xf numFmtId="186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Fill="0" applyBorder="0" applyAlignment="0">
      <protection/>
    </xf>
    <xf numFmtId="187" fontId="0" fillId="0" borderId="0" applyFill="0" applyBorder="0" applyAlignment="0" applyProtection="0"/>
    <xf numFmtId="188" fontId="0" fillId="0" borderId="0" applyFill="0" applyBorder="0" applyAlignment="0" applyProtection="0"/>
    <xf numFmtId="189" fontId="0" fillId="0" borderId="0" applyFill="0" applyBorder="0" applyAlignment="0" applyProtection="0"/>
    <xf numFmtId="190" fontId="0" fillId="0" borderId="0" applyFill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191" fontId="0" fillId="0" borderId="0" applyFill="0" applyBorder="0" applyAlignment="0" applyProtection="0"/>
    <xf numFmtId="192" fontId="0" fillId="0" borderId="0" applyFill="0" applyBorder="0" applyAlignment="0" applyProtection="0"/>
    <xf numFmtId="193" fontId="0" fillId="0" borderId="0" applyFill="0" applyBorder="0" applyAlignment="0" applyProtection="0"/>
    <xf numFmtId="0" fontId="17" fillId="0" borderId="0">
      <alignment/>
      <protection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25" fillId="0" borderId="0">
      <alignment/>
      <protection locked="0"/>
    </xf>
    <xf numFmtId="182" fontId="30" fillId="0" borderId="0">
      <alignment/>
      <protection locked="0"/>
    </xf>
    <xf numFmtId="0" fontId="31" fillId="0" borderId="0" applyNumberFormat="0" applyFill="0" applyBorder="0" applyAlignment="0" applyProtection="0"/>
    <xf numFmtId="0" fontId="27" fillId="0" borderId="3" applyNumberFormat="0" applyAlignment="0" applyProtection="0"/>
    <xf numFmtId="0" fontId="27" fillId="0" borderId="3">
      <alignment horizontal="left" vertical="center"/>
      <protection/>
    </xf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>
      <alignment/>
      <protection/>
    </xf>
    <xf numFmtId="194" fontId="35" fillId="17" borderId="4">
      <alignment horizontal="center" vertical="center" wrapText="1"/>
      <protection locked="0"/>
    </xf>
    <xf numFmtId="0" fontId="36" fillId="0" borderId="0" applyNumberFormat="0" applyFill="0" applyBorder="0" applyAlignment="0" applyProtection="0"/>
    <xf numFmtId="0" fontId="37" fillId="0" borderId="0">
      <alignment vertical="center"/>
      <protection/>
    </xf>
    <xf numFmtId="0" fontId="38" fillId="18" borderId="4">
      <alignment horizontal="left" vertical="center" wrapText="1"/>
      <protection/>
    </xf>
    <xf numFmtId="195" fontId="35" fillId="0" borderId="5">
      <alignment horizontal="right" vertical="center" wrapText="1"/>
      <protection/>
    </xf>
    <xf numFmtId="0" fontId="39" fillId="19" borderId="0">
      <alignment/>
      <protection/>
    </xf>
    <xf numFmtId="196" fontId="18" fillId="19" borderId="5">
      <alignment vertical="center"/>
      <protection/>
    </xf>
    <xf numFmtId="197" fontId="0" fillId="0" borderId="0" applyFill="0" applyBorder="0" applyAlignment="0" applyProtection="0"/>
    <xf numFmtId="198" fontId="0" fillId="0" borderId="0" applyFill="0" applyBorder="0" applyAlignment="0" applyProtection="0"/>
    <xf numFmtId="199" fontId="0" fillId="0" borderId="0" applyFill="0" applyBorder="0" applyAlignment="0" applyProtection="0"/>
    <xf numFmtId="0" fontId="17" fillId="0" borderId="0">
      <alignment/>
      <protection/>
    </xf>
    <xf numFmtId="0" fontId="40" fillId="0" borderId="0">
      <alignment/>
      <protection/>
    </xf>
    <xf numFmtId="0" fontId="18" fillId="0" borderId="0">
      <alignment/>
      <protection/>
    </xf>
    <xf numFmtId="200" fontId="0" fillId="0" borderId="0" applyFill="0" applyBorder="0" applyAlignment="0" applyProtection="0"/>
    <xf numFmtId="201" fontId="0" fillId="0" borderId="0" applyFill="0" applyBorder="0" applyAlignment="0" applyProtection="0"/>
    <xf numFmtId="200" fontId="0" fillId="0" borderId="0" applyFill="0" applyBorder="0" applyAlignment="0" applyProtection="0"/>
    <xf numFmtId="201" fontId="0" fillId="0" borderId="0" applyFill="0" applyBorder="0" applyAlignment="0" applyProtection="0"/>
    <xf numFmtId="0" fontId="41" fillId="0" borderId="0">
      <alignment/>
      <protection/>
    </xf>
    <xf numFmtId="0" fontId="40" fillId="0" borderId="0" applyNumberFormat="0">
      <alignment horizontal="left"/>
      <protection/>
    </xf>
    <xf numFmtId="0" fontId="0" fillId="0" borderId="0" applyNumberFormat="0" applyFill="0" applyBorder="0" applyAlignment="0" applyProtection="0"/>
    <xf numFmtId="0" fontId="41" fillId="0" borderId="0">
      <alignment/>
      <protection/>
    </xf>
    <xf numFmtId="196" fontId="42" fillId="19" borderId="5">
      <alignment horizontal="center" vertical="center" wrapText="1"/>
      <protection locked="0"/>
    </xf>
    <xf numFmtId="0" fontId="18" fillId="0" borderId="0">
      <alignment vertical="center"/>
      <protection/>
    </xf>
    <xf numFmtId="0" fontId="18" fillId="20" borderId="0">
      <alignment/>
      <protection/>
    </xf>
    <xf numFmtId="0" fontId="18" fillId="19" borderId="0">
      <alignment horizontal="center" vertical="center"/>
      <protection/>
    </xf>
    <xf numFmtId="194" fontId="0" fillId="17" borderId="4" applyAlignment="0" applyProtection="0"/>
    <xf numFmtId="0" fontId="43" fillId="18" borderId="4">
      <alignment horizontal="left" vertical="center" wrapText="1"/>
      <protection/>
    </xf>
    <xf numFmtId="202" fontId="40" fillId="0" borderId="4">
      <alignment horizontal="center" vertical="center" wrapText="1"/>
      <protection/>
    </xf>
    <xf numFmtId="203" fontId="40" fillId="17" borderId="4">
      <alignment horizontal="center" vertical="center" wrapText="1"/>
      <protection locked="0"/>
    </xf>
    <xf numFmtId="0" fontId="18" fillId="19" borderId="0">
      <alignment/>
      <protection/>
    </xf>
    <xf numFmtId="196" fontId="44" fillId="21" borderId="5">
      <alignment horizontal="center" vertical="center"/>
      <protection/>
    </xf>
    <xf numFmtId="0" fontId="45" fillId="0" borderId="0">
      <alignment/>
      <protection/>
    </xf>
    <xf numFmtId="0" fontId="45" fillId="0" borderId="0">
      <alignment/>
      <protection/>
    </xf>
    <xf numFmtId="204" fontId="0" fillId="0" borderId="0" applyFill="0" applyBorder="0" applyAlignment="0" applyProtection="0"/>
    <xf numFmtId="205" fontId="0" fillId="0" borderId="0" applyFill="0" applyBorder="0" applyAlignment="0" applyProtection="0"/>
    <xf numFmtId="0" fontId="18" fillId="0" borderId="0" applyNumberFormat="0" applyFill="0" applyBorder="0" applyProtection="0">
      <alignment vertical="center"/>
    </xf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25" borderId="0" applyNumberFormat="0" applyBorder="0" applyAlignment="0" applyProtection="0"/>
    <xf numFmtId="206" fontId="17" fillId="0" borderId="6">
      <alignment/>
      <protection locked="0"/>
    </xf>
    <xf numFmtId="0" fontId="3" fillId="7" borderId="7" applyNumberFormat="0" applyAlignment="0" applyProtection="0"/>
    <xf numFmtId="0" fontId="4" fillId="26" borderId="8" applyNumberFormat="0" applyAlignment="0" applyProtection="0"/>
    <xf numFmtId="0" fontId="5" fillId="26" borderId="7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Border="0">
      <alignment horizontal="center" vertical="center" wrapText="1"/>
      <protection/>
    </xf>
    <xf numFmtId="0" fontId="8" fillId="0" borderId="9" applyNumberFormat="0" applyFill="0" applyAlignment="0" applyProtection="0"/>
    <xf numFmtId="0" fontId="9" fillId="0" borderId="10" applyNumberFormat="0" applyFill="0" applyAlignment="0" applyProtection="0"/>
    <xf numFmtId="0" fontId="10" fillId="0" borderId="11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12" applyBorder="0">
      <alignment horizontal="center" vertical="center" wrapText="1"/>
      <protection/>
    </xf>
    <xf numFmtId="206" fontId="46" fillId="27" borderId="6">
      <alignment/>
      <protection/>
    </xf>
    <xf numFmtId="4" fontId="12" fillId="28" borderId="13" applyBorder="0">
      <alignment horizontal="right"/>
      <protection/>
    </xf>
    <xf numFmtId="0" fontId="13" fillId="0" borderId="14" applyNumberFormat="0" applyFill="0" applyAlignment="0" applyProtection="0"/>
    <xf numFmtId="0" fontId="14" fillId="29" borderId="15" applyNumberFormat="0" applyAlignment="0" applyProtection="0"/>
    <xf numFmtId="0" fontId="15" fillId="0" borderId="0" applyNumberFormat="0" applyFill="0" applyBorder="0" applyAlignment="0" applyProtection="0"/>
    <xf numFmtId="0" fontId="16" fillId="28" borderId="0" applyNumberFormat="0" applyBorder="0" applyAlignment="0" applyProtection="0"/>
    <xf numFmtId="49" fontId="12" fillId="0" borderId="0" applyBorder="0">
      <alignment vertical="top"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47" fillId="30" borderId="0" applyNumberFormat="0" applyBorder="0" applyAlignment="0">
      <protection locked="0"/>
    </xf>
    <xf numFmtId="0" fontId="21" fillId="0" borderId="0" applyNumberFormat="0" applyFill="0" applyBorder="0" applyAlignment="0" applyProtection="0"/>
    <xf numFmtId="0" fontId="0" fillId="31" borderId="16" applyNumberFormat="0" applyFont="0" applyAlignment="0" applyProtection="0"/>
    <xf numFmtId="0" fontId="0" fillId="31" borderId="16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22" fillId="0" borderId="17" applyNumberFormat="0" applyFill="0" applyAlignment="0" applyProtection="0"/>
    <xf numFmtId="0" fontId="18" fillId="0" borderId="0">
      <alignment/>
      <protection/>
    </xf>
    <xf numFmtId="0" fontId="23" fillId="0" borderId="0" applyNumberFormat="0" applyFill="0" applyBorder="0" applyAlignment="0" applyProtection="0"/>
    <xf numFmtId="207" fontId="0" fillId="0" borderId="0" applyFill="0" applyBorder="0" applyAlignment="0" applyProtection="0"/>
    <xf numFmtId="3" fontId="0" fillId="0" borderId="0" applyBorder="0">
      <alignment horizontal="right"/>
      <protection locked="0"/>
    </xf>
    <xf numFmtId="208" fontId="0" fillId="0" borderId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" fontId="12" fillId="4" borderId="0" applyBorder="0">
      <alignment horizontal="right"/>
      <protection/>
    </xf>
    <xf numFmtId="4" fontId="12" fillId="7" borderId="18" applyBorder="0">
      <alignment horizontal="right"/>
      <protection/>
    </xf>
    <xf numFmtId="209" fontId="48" fillId="32" borderId="19">
      <alignment vertical="center"/>
      <protection/>
    </xf>
    <xf numFmtId="0" fontId="24" fillId="4" borderId="0" applyNumberFormat="0" applyBorder="0" applyAlignment="0" applyProtection="0"/>
    <xf numFmtId="182" fontId="25" fillId="0" borderId="0">
      <alignment/>
      <protection locked="0"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</cellStyleXfs>
  <cellXfs count="29">
    <xf numFmtId="0" fontId="0" fillId="0" borderId="0" xfId="0" applyAlignment="1">
      <alignment/>
    </xf>
    <xf numFmtId="0" fontId="52" fillId="0" borderId="0" xfId="219" applyFont="1" applyProtection="1">
      <alignment/>
      <protection/>
    </xf>
    <xf numFmtId="0" fontId="52" fillId="0" borderId="0" xfId="219" applyFont="1" applyAlignment="1" applyProtection="1">
      <alignment vertical="center"/>
      <protection/>
    </xf>
    <xf numFmtId="0" fontId="11" fillId="0" borderId="20" xfId="220" applyFont="1" applyBorder="1" applyAlignment="1" applyProtection="1">
      <alignment horizontal="center" vertical="center" wrapText="1"/>
      <protection/>
    </xf>
    <xf numFmtId="0" fontId="11" fillId="0" borderId="21" xfId="220" applyFont="1" applyBorder="1" applyAlignment="1" applyProtection="1">
      <alignment horizontal="center" vertical="center" wrapText="1"/>
      <protection/>
    </xf>
    <xf numFmtId="0" fontId="50" fillId="0" borderId="0" xfId="219" applyFont="1" applyBorder="1" applyAlignment="1" applyProtection="1">
      <alignment horizontal="center" vertical="center" wrapText="1"/>
      <protection/>
    </xf>
    <xf numFmtId="49" fontId="12" fillId="0" borderId="13" xfId="0" applyNumberFormat="1" applyFont="1" applyFill="1" applyBorder="1" applyAlignment="1" applyProtection="1">
      <alignment horizontal="left" vertical="center" wrapText="1" indent="1"/>
      <protection/>
    </xf>
    <xf numFmtId="49" fontId="12" fillId="0" borderId="13" xfId="220" applyNumberFormat="1" applyFont="1" applyFill="1" applyBorder="1" applyAlignment="1" applyProtection="1">
      <alignment horizontal="left" vertical="center" wrapText="1" indent="1"/>
      <protection/>
    </xf>
    <xf numFmtId="211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211" fontId="12" fillId="0" borderId="13" xfId="220" applyNumberFormat="1" applyFont="1" applyFill="1" applyBorder="1" applyAlignment="1" applyProtection="1">
      <alignment horizontal="right" vertical="center" wrapText="1"/>
      <protection/>
    </xf>
    <xf numFmtId="210" fontId="12" fillId="0" borderId="13" xfId="220" applyNumberFormat="1" applyFont="1" applyFill="1" applyBorder="1" applyAlignment="1" applyProtection="1">
      <alignment horizontal="right" vertical="center" wrapText="1"/>
      <protection/>
    </xf>
    <xf numFmtId="210" fontId="12" fillId="0" borderId="13" xfId="220" applyNumberFormat="1" applyFont="1" applyFill="1" applyBorder="1" applyAlignment="1" applyProtection="1">
      <alignment horizontal="right" vertical="center" wrapText="1"/>
      <protection locked="0"/>
    </xf>
    <xf numFmtId="49" fontId="54" fillId="0" borderId="22" xfId="217" applyFont="1" applyBorder="1" applyAlignment="1">
      <alignment vertical="center" wrapText="1"/>
      <protection/>
    </xf>
    <xf numFmtId="49" fontId="12" fillId="33" borderId="13" xfId="220" applyNumberFormat="1" applyFont="1" applyFill="1" applyBorder="1" applyAlignment="1" applyProtection="1">
      <alignment horizontal="left" vertical="center" wrapText="1"/>
      <protection/>
    </xf>
    <xf numFmtId="211" fontId="12" fillId="33" borderId="13" xfId="220" applyNumberFormat="1" applyFont="1" applyFill="1" applyBorder="1" applyAlignment="1" applyProtection="1">
      <alignment horizontal="right" vertical="center" wrapText="1"/>
      <protection locked="0"/>
    </xf>
    <xf numFmtId="211" fontId="12" fillId="33" borderId="13" xfId="220" applyNumberFormat="1" applyFont="1" applyFill="1" applyBorder="1" applyAlignment="1" applyProtection="1">
      <alignment horizontal="right" vertical="center" wrapText="1"/>
      <protection/>
    </xf>
    <xf numFmtId="210" fontId="12" fillId="33" borderId="13" xfId="220" applyNumberFormat="1" applyFont="1" applyFill="1" applyBorder="1" applyAlignment="1" applyProtection="1">
      <alignment horizontal="right" vertical="center" wrapText="1"/>
      <protection/>
    </xf>
    <xf numFmtId="49" fontId="12" fillId="33" borderId="13" xfId="0" applyNumberFormat="1" applyFont="1" applyFill="1" applyBorder="1" applyAlignment="1" applyProtection="1">
      <alignment vertical="center" wrapText="1"/>
      <protection/>
    </xf>
    <xf numFmtId="49" fontId="12" fillId="33" borderId="13" xfId="0" applyNumberFormat="1" applyFont="1" applyFill="1" applyBorder="1" applyAlignment="1" applyProtection="1">
      <alignment vertical="center"/>
      <protection/>
    </xf>
    <xf numFmtId="0" fontId="51" fillId="34" borderId="23" xfId="219" applyFont="1" applyFill="1" applyBorder="1" applyAlignment="1" applyProtection="1">
      <alignment horizontal="center" vertical="center" wrapText="1"/>
      <protection/>
    </xf>
    <xf numFmtId="0" fontId="51" fillId="34" borderId="24" xfId="219" applyFont="1" applyFill="1" applyBorder="1" applyAlignment="1" applyProtection="1">
      <alignment horizontal="center" vertical="center" wrapText="1"/>
      <protection/>
    </xf>
    <xf numFmtId="0" fontId="51" fillId="34" borderId="25" xfId="219" applyFont="1" applyFill="1" applyBorder="1" applyAlignment="1" applyProtection="1">
      <alignment horizontal="center" vertical="center" wrapText="1"/>
      <protection/>
    </xf>
    <xf numFmtId="0" fontId="52" fillId="0" borderId="26" xfId="219" applyFont="1" applyBorder="1" applyAlignment="1" applyProtection="1">
      <alignment horizontal="left" vertical="center" wrapText="1"/>
      <protection/>
    </xf>
    <xf numFmtId="0" fontId="11" fillId="0" borderId="27" xfId="220" applyFont="1" applyBorder="1" applyAlignment="1" applyProtection="1">
      <alignment horizontal="center" vertical="center" wrapText="1"/>
      <protection/>
    </xf>
    <xf numFmtId="0" fontId="11" fillId="0" borderId="28" xfId="220" applyFont="1" applyBorder="1" applyAlignment="1" applyProtection="1">
      <alignment horizontal="center" vertical="center" wrapText="1"/>
      <protection/>
    </xf>
    <xf numFmtId="0" fontId="11" fillId="0" borderId="29" xfId="220" applyFont="1" applyBorder="1" applyAlignment="1" applyProtection="1">
      <alignment horizontal="center" vertical="center" wrapText="1"/>
      <protection/>
    </xf>
    <xf numFmtId="0" fontId="11" fillId="0" borderId="30" xfId="220" applyFont="1" applyBorder="1" applyAlignment="1" applyProtection="1">
      <alignment horizontal="center" vertical="center" wrapText="1"/>
      <protection/>
    </xf>
    <xf numFmtId="0" fontId="11" fillId="0" borderId="31" xfId="220" applyFont="1" applyBorder="1" applyAlignment="1" applyProtection="1">
      <alignment horizontal="center" vertical="center" wrapText="1"/>
      <protection/>
    </xf>
    <xf numFmtId="0" fontId="11" fillId="26" borderId="13" xfId="220" applyFont="1" applyFill="1" applyBorder="1" applyAlignment="1" applyProtection="1">
      <alignment horizontal="center" vertical="center" wrapText="1"/>
      <protection/>
    </xf>
  </cellXfs>
  <cellStyles count="239">
    <cellStyle name="Normal" xfId="0"/>
    <cellStyle name="_~6099726" xfId="15"/>
    <cellStyle name="_Copy of ДРСК_1" xfId="16"/>
    <cellStyle name="_FFF" xfId="17"/>
    <cellStyle name="_FFF_New Form10_2" xfId="18"/>
    <cellStyle name="_FFF_Nsi" xfId="19"/>
    <cellStyle name="_FFF_Nsi_1" xfId="20"/>
    <cellStyle name="_FFF_Nsi_139" xfId="21"/>
    <cellStyle name="_FFF_Nsi_140" xfId="22"/>
    <cellStyle name="_FFF_Nsi_140(Зах)" xfId="23"/>
    <cellStyle name="_FFF_Nsi_140_mod" xfId="24"/>
    <cellStyle name="_FFF_Summary" xfId="25"/>
    <cellStyle name="_FFF_Tax_form_1кв_3" xfId="26"/>
    <cellStyle name="_FFF_БКЭ" xfId="27"/>
    <cellStyle name="_Final_Book_010301" xfId="28"/>
    <cellStyle name="_Final_Book_010301_New Form10_2" xfId="29"/>
    <cellStyle name="_Final_Book_010301_Nsi" xfId="30"/>
    <cellStyle name="_Final_Book_010301_Nsi_1" xfId="31"/>
    <cellStyle name="_Final_Book_010301_Nsi_139" xfId="32"/>
    <cellStyle name="_Final_Book_010301_Nsi_140" xfId="33"/>
    <cellStyle name="_Final_Book_010301_Nsi_140(Зах)" xfId="34"/>
    <cellStyle name="_Final_Book_010301_Nsi_140_mod" xfId="35"/>
    <cellStyle name="_Final_Book_010301_Summary" xfId="36"/>
    <cellStyle name="_Final_Book_010301_Tax_form_1кв_3" xfId="37"/>
    <cellStyle name="_Final_Book_010301_БКЭ" xfId="38"/>
    <cellStyle name="_New_Sofi" xfId="39"/>
    <cellStyle name="_New_Sofi_FFF" xfId="40"/>
    <cellStyle name="_New_Sofi_New Form10_2" xfId="41"/>
    <cellStyle name="_New_Sofi_Nsi" xfId="42"/>
    <cellStyle name="_New_Sofi_Nsi_1" xfId="43"/>
    <cellStyle name="_New_Sofi_Nsi_139" xfId="44"/>
    <cellStyle name="_New_Sofi_Nsi_140" xfId="45"/>
    <cellStyle name="_New_Sofi_Nsi_140(Зах)" xfId="46"/>
    <cellStyle name="_New_Sofi_Nsi_140_mod" xfId="47"/>
    <cellStyle name="_New_Sofi_Summary" xfId="48"/>
    <cellStyle name="_New_Sofi_Tax_form_1кв_3" xfId="49"/>
    <cellStyle name="_New_Sofi_БКЭ" xfId="50"/>
    <cellStyle name="_Nsi" xfId="51"/>
    <cellStyle name="_АГ" xfId="52"/>
    <cellStyle name="_БДР04м05" xfId="53"/>
    <cellStyle name="_График реализации проектовa_3" xfId="54"/>
    <cellStyle name="_Дозакл 5 мес.2000" xfId="55"/>
    <cellStyle name="_Книга3" xfId="56"/>
    <cellStyle name="_Книга3_New Form10_2" xfId="57"/>
    <cellStyle name="_Книга3_Nsi" xfId="58"/>
    <cellStyle name="_Книга3_Nsi_1" xfId="59"/>
    <cellStyle name="_Книга3_Nsi_139" xfId="60"/>
    <cellStyle name="_Книга3_Nsi_140" xfId="61"/>
    <cellStyle name="_Книга3_Nsi_140(Зах)" xfId="62"/>
    <cellStyle name="_Книга3_Nsi_140_mod" xfId="63"/>
    <cellStyle name="_Книга3_Summary" xfId="64"/>
    <cellStyle name="_Книга3_Tax_form_1кв_3" xfId="65"/>
    <cellStyle name="_Книга3_БКЭ" xfId="66"/>
    <cellStyle name="_Книга7" xfId="67"/>
    <cellStyle name="_Книга7_New Form10_2" xfId="68"/>
    <cellStyle name="_Книга7_Nsi" xfId="69"/>
    <cellStyle name="_Книга7_Nsi_1" xfId="70"/>
    <cellStyle name="_Книга7_Nsi_139" xfId="71"/>
    <cellStyle name="_Книга7_Nsi_140" xfId="72"/>
    <cellStyle name="_Книга7_Nsi_140(Зах)" xfId="73"/>
    <cellStyle name="_Книга7_Nsi_140_mod" xfId="74"/>
    <cellStyle name="_Книга7_Summary" xfId="75"/>
    <cellStyle name="_Книга7_Tax_form_1кв_3" xfId="76"/>
    <cellStyle name="_Книга7_БКЭ" xfId="77"/>
    <cellStyle name="_Куликова ОПП" xfId="78"/>
    <cellStyle name="_Прик РКС-265-п от 21.11.2005г. прил 1 к Регламенту" xfId="79"/>
    <cellStyle name="_ПРИЛ. 2003_ЧТЭ" xfId="80"/>
    <cellStyle name="_Приложение откр." xfId="81"/>
    <cellStyle name="_проект_инвест_программы_2" xfId="82"/>
    <cellStyle name="_ПФ14" xfId="83"/>
    <cellStyle name="_Расшифровки_1кв_2002" xfId="84"/>
    <cellStyle name="_Формы" xfId="85"/>
    <cellStyle name="”€ќђќ‘ћ‚›‰" xfId="86"/>
    <cellStyle name="”€љ‘€ђћ‚ђќќ›‰" xfId="87"/>
    <cellStyle name="”ќђќ‘ћ‚›‰" xfId="88"/>
    <cellStyle name="”љ‘ђћ‚ђќќ›‰" xfId="89"/>
    <cellStyle name="„…ќ…†ќ›‰" xfId="90"/>
    <cellStyle name="„ђ’ђ" xfId="91"/>
    <cellStyle name="€’ћѓћ‚›‰" xfId="92"/>
    <cellStyle name="‡ђѓћ‹ћ‚ћљ1" xfId="93"/>
    <cellStyle name="‡ђѓћ‹ћ‚ћљ2" xfId="94"/>
    <cellStyle name="’ћѓћ‚›‰" xfId="95"/>
    <cellStyle name="0,00;0;" xfId="96"/>
    <cellStyle name="20% - Акцент1" xfId="97"/>
    <cellStyle name="20% - Акцент1 2" xfId="98"/>
    <cellStyle name="20% - Акцент2" xfId="99"/>
    <cellStyle name="20% - Акцент2 2" xfId="100"/>
    <cellStyle name="20% - Акцент3" xfId="101"/>
    <cellStyle name="20% - Акцент3 2" xfId="102"/>
    <cellStyle name="20% - Акцент4" xfId="103"/>
    <cellStyle name="20% - Акцент4 2" xfId="104"/>
    <cellStyle name="20% - Акцент5" xfId="105"/>
    <cellStyle name="20% - Акцент5 2" xfId="106"/>
    <cellStyle name="20% - Акцент6" xfId="107"/>
    <cellStyle name="20% - Акцент6 2" xfId="108"/>
    <cellStyle name="3d" xfId="109"/>
    <cellStyle name="40% - Акцент1" xfId="110"/>
    <cellStyle name="40% - Акцент1 2" xfId="111"/>
    <cellStyle name="40% - Акцент2" xfId="112"/>
    <cellStyle name="40% - Акцент2 2" xfId="113"/>
    <cellStyle name="40% - Акцент3" xfId="114"/>
    <cellStyle name="40% - Акцент3 2" xfId="115"/>
    <cellStyle name="40% - Акцент4" xfId="116"/>
    <cellStyle name="40% - Акцент4 2" xfId="117"/>
    <cellStyle name="40% - Акцент5" xfId="118"/>
    <cellStyle name="40% - Акцент5 2" xfId="119"/>
    <cellStyle name="40% - Акцент6" xfId="120"/>
    <cellStyle name="40% - Акцент6 2" xfId="121"/>
    <cellStyle name="60% - Акцент1" xfId="122"/>
    <cellStyle name="60% - Акцент2" xfId="123"/>
    <cellStyle name="60% - Акцент3" xfId="124"/>
    <cellStyle name="60% - Акцент4" xfId="125"/>
    <cellStyle name="60% - Акцент5" xfId="126"/>
    <cellStyle name="60% - Акцент6" xfId="127"/>
    <cellStyle name="Aaia?iue [0]_?anoiau" xfId="128"/>
    <cellStyle name="Aaia?iue_?anoiau" xfId="129"/>
    <cellStyle name="Aeia?nnueea" xfId="130"/>
    <cellStyle name="Calc Currency (0)" xfId="131"/>
    <cellStyle name="Comma [0]_(1)" xfId="132"/>
    <cellStyle name="Comma_(1)" xfId="133"/>
    <cellStyle name="Currency [0]" xfId="134"/>
    <cellStyle name="Currency_(1)" xfId="135"/>
    <cellStyle name="Đ_x0010_" xfId="136"/>
    <cellStyle name="Đ_x0010_?䥘Ȏ_x0013_⤀጖ē??䆈Ȏ_x0013_⬀ጘē_x0010_?䦄Ȏ" xfId="137"/>
    <cellStyle name="Đ_x0010_?䥘Ȏ_x0013_⤀጖ē??䆈Ȏ_x0013_⬀ጘē_x0010_?䦄Ȏ 1" xfId="138"/>
    <cellStyle name="Dezimal [0]_Compiling Utility Macros" xfId="139"/>
    <cellStyle name="Dezimal_Compiling Utility Macros" xfId="140"/>
    <cellStyle name="Euro" xfId="141"/>
    <cellStyle name="Excel Built-in Excel Built-in Excel Built-in Excel Built-in Excel Built-in Excel Built-in Normal" xfId="142"/>
    <cellStyle name="F2" xfId="143"/>
    <cellStyle name="F3" xfId="144"/>
    <cellStyle name="F4" xfId="145"/>
    <cellStyle name="F5" xfId="146"/>
    <cellStyle name="F6" xfId="147"/>
    <cellStyle name="F7" xfId="148"/>
    <cellStyle name="F8" xfId="149"/>
    <cellStyle name="Followed Hyperlink" xfId="150"/>
    <cellStyle name="Header1" xfId="151"/>
    <cellStyle name="Header2" xfId="152"/>
    <cellStyle name="Heading 1" xfId="153"/>
    <cellStyle name="Hyperlink" xfId="154"/>
    <cellStyle name="Iau?iue_?anoiau" xfId="155"/>
    <cellStyle name="Input" xfId="156"/>
    <cellStyle name="Ioe?uaaaoayny aeia?nnueea" xfId="157"/>
    <cellStyle name="ISO" xfId="158"/>
    <cellStyle name="JR Cells No Values" xfId="159"/>
    <cellStyle name="JR_ formula" xfId="160"/>
    <cellStyle name="JRchapeau" xfId="161"/>
    <cellStyle name="Just_Table" xfId="162"/>
    <cellStyle name="Milliers_FA_JUIN_2004" xfId="163"/>
    <cellStyle name="Monйtaire [0]_Conversion Summary" xfId="164"/>
    <cellStyle name="Monйtaire_Conversion Summary" xfId="165"/>
    <cellStyle name="Normal_12" xfId="166"/>
    <cellStyle name="Normal1" xfId="167"/>
    <cellStyle name="normбlnм_laroux" xfId="168"/>
    <cellStyle name="Oeiainiaue [0]_?anoiau" xfId="169"/>
    <cellStyle name="Oeiainiaue_?anoiau" xfId="170"/>
    <cellStyle name="Ouny?e [0]_?anoiau" xfId="171"/>
    <cellStyle name="Ouny?e_?anoiau" xfId="172"/>
    <cellStyle name="Paaotsikko" xfId="173"/>
    <cellStyle name="Price_Body" xfId="174"/>
    <cellStyle name="protect" xfId="175"/>
    <cellStyle name="Pддotsikko" xfId="176"/>
    <cellStyle name="QTitle" xfId="177"/>
    <cellStyle name="range" xfId="178"/>
    <cellStyle name="Standard_Anpassen der Amortisation" xfId="179"/>
    <cellStyle name="t2" xfId="180"/>
    <cellStyle name="Tioma Back" xfId="181"/>
    <cellStyle name="Tioma Cells No Values" xfId="182"/>
    <cellStyle name="Tioma formula" xfId="183"/>
    <cellStyle name="Tioma Input" xfId="184"/>
    <cellStyle name="Tioma style" xfId="185"/>
    <cellStyle name="Validation" xfId="186"/>
    <cellStyle name="Valiotsikko" xfId="187"/>
    <cellStyle name="Vдliotsikko" xfId="188"/>
    <cellStyle name="Währung [0]_Compiling Utility Macros" xfId="189"/>
    <cellStyle name="Währung_Compiling Utility Macros" xfId="190"/>
    <cellStyle name="YelNumbersCurr" xfId="191"/>
    <cellStyle name="Акцент1" xfId="192"/>
    <cellStyle name="Акцент2" xfId="193"/>
    <cellStyle name="Акцент3" xfId="194"/>
    <cellStyle name="Акцент4" xfId="195"/>
    <cellStyle name="Акцент5" xfId="196"/>
    <cellStyle name="Акцент6" xfId="197"/>
    <cellStyle name="Беззащитный" xfId="198"/>
    <cellStyle name="Ввод " xfId="199"/>
    <cellStyle name="Вывод" xfId="200"/>
    <cellStyle name="Вычисление" xfId="201"/>
    <cellStyle name="Hyperlink" xfId="202"/>
    <cellStyle name="Currency" xfId="203"/>
    <cellStyle name="Currency [0]" xfId="204"/>
    <cellStyle name="Заголовок" xfId="205"/>
    <cellStyle name="Заголовок 1" xfId="206"/>
    <cellStyle name="Заголовок 2" xfId="207"/>
    <cellStyle name="Заголовок 3" xfId="208"/>
    <cellStyle name="Заголовок 4" xfId="209"/>
    <cellStyle name="ЗаголовокСтолбца" xfId="210"/>
    <cellStyle name="Защитный" xfId="211"/>
    <cellStyle name="Значение" xfId="212"/>
    <cellStyle name="Итог" xfId="213"/>
    <cellStyle name="Контрольная ячейка" xfId="214"/>
    <cellStyle name="Название" xfId="215"/>
    <cellStyle name="Нейтральный" xfId="216"/>
    <cellStyle name="Обычный 10" xfId="217"/>
    <cellStyle name="Обычный 2" xfId="218"/>
    <cellStyle name="Обычный_Полезный отпуск электроэнергии и мощности, реализуемой по регулируемым ценам" xfId="219"/>
    <cellStyle name="Обычный_Сведения об отпуске (передаче) электроэнергии потребителям распределительными сетевыми организациями" xfId="220"/>
    <cellStyle name="Followed Hyperlink" xfId="221"/>
    <cellStyle name="Плохой" xfId="222"/>
    <cellStyle name="Поле ввода" xfId="223"/>
    <cellStyle name="Пояснение" xfId="224"/>
    <cellStyle name="Примечание" xfId="225"/>
    <cellStyle name="Примечание 2" xfId="226"/>
    <cellStyle name="Percent" xfId="227"/>
    <cellStyle name="Процентный 2" xfId="228"/>
    <cellStyle name="Связанная ячейка" xfId="229"/>
    <cellStyle name="Стиль 1" xfId="230"/>
    <cellStyle name="Текст предупреждения" xfId="231"/>
    <cellStyle name="Тысячи [0]_27.02 скоррект. " xfId="232"/>
    <cellStyle name="Тысячи [а]" xfId="233"/>
    <cellStyle name="Тысячи_27.02 скоррект. " xfId="234"/>
    <cellStyle name="Comma" xfId="235"/>
    <cellStyle name="Comma [0]" xfId="236"/>
    <cellStyle name="Формула" xfId="237"/>
    <cellStyle name="ФормулаВБ" xfId="238"/>
    <cellStyle name="Формулы" xfId="239"/>
    <cellStyle name="Хороший" xfId="240"/>
    <cellStyle name="Џђћ–…ќ’ќ›‰" xfId="241"/>
    <cellStyle name="ܘ_x0008_" xfId="242"/>
    <cellStyle name="ܘ_x0008_?䈌Ȏ㘛䤀ጛܛ_x0008_?䨐Ȏ㘛䤀ጛܛ_x0008_?䉜Ȏ㘛伀ᤛ" xfId="243"/>
    <cellStyle name="ܘ_x0008_?䈌Ȏ㘛䤀ጛܛ_x0008_?䨐Ȏ㘛䤀ጛܛ_x0008_?䉜Ȏ㘛伀ᤛ 1" xfId="244"/>
    <cellStyle name="ܛ_x0008_" xfId="245"/>
    <cellStyle name="ܛ_x0008_?䉜Ȏ㘛伀ᤛܛ_x0008_?偬Ȏ?ഀ഍č_x0001_?䊴Ȏ?ကတĐ_x0001_Ҡ" xfId="246"/>
    <cellStyle name="ܛ_x0008_?䉜Ȏ㘛伀ᤛܛ_x0008_?偬Ȏ?ഀ഍č_x0001_?䊴Ȏ?ကတĐ_x0001_Ҡ 1" xfId="247"/>
    <cellStyle name="ܛ_x0008_?䉜Ȏ㘛伀ᤛܛ_x0008_?偬Ȏ?ഀ഍č_x0001_?䊴Ȏ?ကတĐ_x0001_Ҡ_БДР С44о БДДС ок03" xfId="248"/>
    <cellStyle name="㐀കܒ_x0008_" xfId="249"/>
    <cellStyle name="㐀കܒ_x0008_?䆴Ȏ㘛伀ᤛܛ_x0008_?䧀Ȏ〘䤀ᤘ" xfId="250"/>
    <cellStyle name="㐀കܒ_x0008_?䆴Ȏ㘛伀ᤛܛ_x0008_?䧀Ȏ〘䤀ᤘ 1" xfId="251"/>
    <cellStyle name="㐀കܒ_x0008_?䆴Ȏ㘛伀ᤛܛ_x0008_?䧀Ȏ〘䤀ᤘ_БДР С44о БДДС ок03" xfId="2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  <sheetDataSet>
      <sheetData sheetId="1">
        <row r="5">
          <cell r="M5">
            <v>2010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  <sheetDataSet>
      <sheetData sheetId="6">
        <row r="12">
          <cell r="D12">
            <v>2010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G27"/>
  <sheetViews>
    <sheetView tabSelected="1" zoomScaleSheetLayoutView="90" zoomScalePageLayoutView="0" workbookViewId="0" topLeftCell="A1">
      <selection activeCell="D15" sqref="D15"/>
    </sheetView>
  </sheetViews>
  <sheetFormatPr defaultColWidth="9.140625" defaultRowHeight="15"/>
  <cols>
    <col min="2" max="2" width="57.421875" style="0" customWidth="1"/>
    <col min="3" max="3" width="14.7109375" style="0" customWidth="1"/>
    <col min="4" max="4" width="14.00390625" style="0" customWidth="1"/>
    <col min="5" max="5" width="12.7109375" style="0" customWidth="1"/>
    <col min="6" max="6" width="14.00390625" style="0" customWidth="1"/>
    <col min="7" max="7" width="13.421875" style="0" customWidth="1"/>
  </cols>
  <sheetData>
    <row r="2" spans="2:7" ht="40.5" customHeight="1" thickBot="1">
      <c r="B2" s="19" t="s">
        <v>26</v>
      </c>
      <c r="C2" s="20"/>
      <c r="D2" s="20"/>
      <c r="E2" s="20"/>
      <c r="F2" s="20"/>
      <c r="G2" s="21"/>
    </row>
    <row r="3" spans="2:7" ht="15">
      <c r="B3" s="1"/>
      <c r="C3" s="1"/>
      <c r="D3" s="1"/>
      <c r="E3" s="1"/>
      <c r="F3" s="1"/>
      <c r="G3" s="1"/>
    </row>
    <row r="4" spans="2:7" ht="15.75" customHeight="1">
      <c r="B4" s="22"/>
      <c r="C4" s="22"/>
      <c r="D4" s="22"/>
      <c r="E4" s="22"/>
      <c r="F4" s="22"/>
      <c r="G4" s="2"/>
    </row>
    <row r="5" spans="2:7" ht="15" customHeight="1">
      <c r="B5" s="23" t="s">
        <v>0</v>
      </c>
      <c r="C5" s="23" t="s">
        <v>3</v>
      </c>
      <c r="D5" s="25" t="s">
        <v>4</v>
      </c>
      <c r="E5" s="26"/>
      <c r="F5" s="26"/>
      <c r="G5" s="27"/>
    </row>
    <row r="6" spans="2:7" ht="15.75" thickBot="1">
      <c r="B6" s="24"/>
      <c r="C6" s="24"/>
      <c r="D6" s="3" t="s">
        <v>1</v>
      </c>
      <c r="E6" s="3" t="s">
        <v>5</v>
      </c>
      <c r="F6" s="3" t="s">
        <v>6</v>
      </c>
      <c r="G6" s="4" t="s">
        <v>2</v>
      </c>
    </row>
    <row r="7" spans="2:7" ht="15">
      <c r="B7" s="5">
        <v>1</v>
      </c>
      <c r="C7" s="5">
        <v>3</v>
      </c>
      <c r="D7" s="5">
        <v>4</v>
      </c>
      <c r="E7" s="5">
        <v>5</v>
      </c>
      <c r="F7" s="5">
        <v>6</v>
      </c>
      <c r="G7" s="5">
        <v>7</v>
      </c>
    </row>
    <row r="8" spans="2:7" ht="15" customHeight="1">
      <c r="B8" s="28" t="s">
        <v>7</v>
      </c>
      <c r="C8" s="28"/>
      <c r="D8" s="28"/>
      <c r="E8" s="28"/>
      <c r="F8" s="28"/>
      <c r="G8" s="28"/>
    </row>
    <row r="9" spans="2:7" ht="15">
      <c r="B9" s="13" t="s">
        <v>8</v>
      </c>
      <c r="C9" s="15">
        <f>D9+E9+F9+G9</f>
        <v>26735.319</v>
      </c>
      <c r="D9" s="14">
        <v>26735.319</v>
      </c>
      <c r="E9" s="14"/>
      <c r="F9" s="14"/>
      <c r="G9" s="14"/>
    </row>
    <row r="10" spans="2:7" ht="15">
      <c r="B10" s="6" t="s">
        <v>9</v>
      </c>
      <c r="C10" s="9">
        <f aca="true" t="shared" si="0" ref="C10:C26">D10+E10+F10+G10</f>
        <v>0</v>
      </c>
      <c r="D10" s="8"/>
      <c r="E10" s="8"/>
      <c r="F10" s="8"/>
      <c r="G10" s="8"/>
    </row>
    <row r="11" spans="2:7" ht="15">
      <c r="B11" s="6" t="s">
        <v>10</v>
      </c>
      <c r="C11" s="9">
        <f t="shared" si="0"/>
        <v>0</v>
      </c>
      <c r="D11" s="8"/>
      <c r="E11" s="8"/>
      <c r="F11" s="8"/>
      <c r="G11" s="8"/>
    </row>
    <row r="12" spans="2:7" ht="22.5">
      <c r="B12" s="13" t="s">
        <v>11</v>
      </c>
      <c r="C12" s="15">
        <f>D12+E12+F12+G12</f>
        <v>6734.948102139534</v>
      </c>
      <c r="D12" s="15"/>
      <c r="E12" s="15"/>
      <c r="F12" s="16">
        <f>F13+F14+F15+F16</f>
        <v>6542.071379390414</v>
      </c>
      <c r="G12" s="16">
        <f>G13+G14+G15+G16</f>
        <v>192.87672274912003</v>
      </c>
    </row>
    <row r="13" spans="2:7" ht="15">
      <c r="B13" s="7" t="s">
        <v>1</v>
      </c>
      <c r="C13" s="9">
        <f t="shared" si="0"/>
        <v>6542.071379390414</v>
      </c>
      <c r="D13" s="9"/>
      <c r="E13" s="8"/>
      <c r="F13" s="11">
        <f>D21</f>
        <v>6542.071379390414</v>
      </c>
      <c r="G13" s="11"/>
    </row>
    <row r="14" spans="2:7" ht="15">
      <c r="B14" s="7" t="s">
        <v>12</v>
      </c>
      <c r="C14" s="9">
        <f t="shared" si="0"/>
        <v>0</v>
      </c>
      <c r="D14" s="9"/>
      <c r="E14" s="9"/>
      <c r="F14" s="11"/>
      <c r="G14" s="11"/>
    </row>
    <row r="15" spans="2:7" ht="15">
      <c r="B15" s="7" t="s">
        <v>13</v>
      </c>
      <c r="C15" s="9">
        <f t="shared" si="0"/>
        <v>192.87672274912003</v>
      </c>
      <c r="D15" s="9"/>
      <c r="E15" s="9"/>
      <c r="F15" s="10"/>
      <c r="G15" s="11">
        <f>F21</f>
        <v>192.87672274912003</v>
      </c>
    </row>
    <row r="16" spans="2:7" ht="15">
      <c r="B16" s="7" t="s">
        <v>14</v>
      </c>
      <c r="C16" s="9">
        <f t="shared" si="0"/>
        <v>0</v>
      </c>
      <c r="D16" s="9"/>
      <c r="E16" s="9"/>
      <c r="F16" s="9"/>
      <c r="G16" s="9"/>
    </row>
    <row r="17" spans="2:7" ht="15">
      <c r="B17" s="17" t="s">
        <v>15</v>
      </c>
      <c r="C17" s="15">
        <f>D17+E17+F17+G17</f>
        <v>26221.932999999994</v>
      </c>
      <c r="D17" s="14">
        <f>D18+D19+D20</f>
        <v>19805.485999999997</v>
      </c>
      <c r="E17" s="14"/>
      <c r="F17" s="14">
        <f>F18+F19+F20</f>
        <v>6227.273999999999</v>
      </c>
      <c r="G17" s="14">
        <f>G18+G19+G20</f>
        <v>189.173</v>
      </c>
    </row>
    <row r="18" spans="2:7" ht="22.5">
      <c r="B18" s="12" t="s">
        <v>23</v>
      </c>
      <c r="C18" s="9">
        <f t="shared" si="0"/>
        <v>7604.436000000001</v>
      </c>
      <c r="D18" s="8">
        <v>5807.609</v>
      </c>
      <c r="E18" s="8"/>
      <c r="F18" s="8">
        <v>1639.937</v>
      </c>
      <c r="G18" s="8">
        <v>156.89</v>
      </c>
    </row>
    <row r="19" spans="2:7" ht="15">
      <c r="B19" s="12" t="s">
        <v>24</v>
      </c>
      <c r="C19" s="9">
        <f t="shared" si="0"/>
        <v>320.96399999999994</v>
      </c>
      <c r="D19" s="8">
        <f>38.64+45.028</f>
        <v>83.668</v>
      </c>
      <c r="E19" s="8"/>
      <c r="F19" s="8">
        <f>158.2+78.215</f>
        <v>236.415</v>
      </c>
      <c r="G19" s="8">
        <v>0.881</v>
      </c>
    </row>
    <row r="20" spans="2:7" ht="15">
      <c r="B20" s="12" t="s">
        <v>25</v>
      </c>
      <c r="C20" s="9">
        <f t="shared" si="0"/>
        <v>18296.532999999996</v>
      </c>
      <c r="D20" s="8">
        <f>4721.808+9192.401</f>
        <v>13914.208999999999</v>
      </c>
      <c r="E20" s="8"/>
      <c r="F20" s="8">
        <f>674.436+936.928+314.967+666.954+136.705+392.958+1227.974</f>
        <v>4350.922</v>
      </c>
      <c r="G20" s="8">
        <f>22.114+9.288</f>
        <v>31.402</v>
      </c>
    </row>
    <row r="21" spans="2:7" ht="15">
      <c r="B21" s="17" t="s">
        <v>16</v>
      </c>
      <c r="C21" s="15">
        <f t="shared" si="0"/>
        <v>6734.948102139534</v>
      </c>
      <c r="D21" s="14">
        <f>F17+F23+G23+G17</f>
        <v>6542.071379390414</v>
      </c>
      <c r="E21" s="14"/>
      <c r="F21" s="14">
        <f>G17+G23</f>
        <v>192.87672274912003</v>
      </c>
      <c r="G21" s="14"/>
    </row>
    <row r="22" spans="2:7" ht="15">
      <c r="B22" s="17" t="s">
        <v>17</v>
      </c>
      <c r="C22" s="15">
        <f t="shared" si="0"/>
        <v>0</v>
      </c>
      <c r="D22" s="14"/>
      <c r="E22" s="14"/>
      <c r="F22" s="14"/>
      <c r="G22" s="14"/>
    </row>
    <row r="23" spans="2:7" ht="15">
      <c r="B23" s="17" t="s">
        <v>18</v>
      </c>
      <c r="C23" s="15">
        <f t="shared" si="0"/>
        <v>513.3860000000075</v>
      </c>
      <c r="D23" s="14">
        <f>D17*($C$9/$C$17-1)</f>
        <v>387.7616206095923</v>
      </c>
      <c r="E23" s="14"/>
      <c r="F23" s="14">
        <f>F17*($C$9/$C$17-1)</f>
        <v>121.92065664129517</v>
      </c>
      <c r="G23" s="14">
        <f>G17*($C$9/$C$17-1)</f>
        <v>3.7037227491200375</v>
      </c>
    </row>
    <row r="24" spans="2:7" ht="15">
      <c r="B24" s="6" t="s">
        <v>19</v>
      </c>
      <c r="C24" s="9">
        <f t="shared" si="0"/>
        <v>0</v>
      </c>
      <c r="D24" s="8"/>
      <c r="E24" s="8"/>
      <c r="F24" s="8"/>
      <c r="G24" s="8"/>
    </row>
    <row r="25" spans="2:7" ht="22.5">
      <c r="B25" s="13" t="s">
        <v>20</v>
      </c>
      <c r="C25" s="15">
        <f t="shared" si="0"/>
        <v>0</v>
      </c>
      <c r="D25" s="14"/>
      <c r="E25" s="14"/>
      <c r="F25" s="14"/>
      <c r="G25" s="14"/>
    </row>
    <row r="26" spans="2:7" ht="15">
      <c r="B26" s="17" t="s">
        <v>21</v>
      </c>
      <c r="C26" s="15">
        <f t="shared" si="0"/>
        <v>0</v>
      </c>
      <c r="D26" s="14"/>
      <c r="E26" s="14"/>
      <c r="F26" s="14"/>
      <c r="G26" s="14"/>
    </row>
    <row r="27" spans="2:7" ht="15">
      <c r="B27" s="18" t="s">
        <v>22</v>
      </c>
      <c r="C27" s="15">
        <f>D27+E27+F27+G27</f>
        <v>-4.149569576838985E-12</v>
      </c>
      <c r="D27" s="15">
        <f>D9-D17-D21-D23</f>
        <v>-4.149569576838985E-12</v>
      </c>
      <c r="E27" s="15"/>
      <c r="F27" s="15">
        <f>F9-F17-F21-F23+F12</f>
        <v>0</v>
      </c>
      <c r="G27" s="15">
        <f>G9-G17-G21-G23+G12</f>
        <v>0</v>
      </c>
    </row>
  </sheetData>
  <sheetProtection/>
  <mergeCells count="6">
    <mergeCell ref="B2:G2"/>
    <mergeCell ref="B4:F4"/>
    <mergeCell ref="B5:B6"/>
    <mergeCell ref="C5:C6"/>
    <mergeCell ref="D5:G5"/>
    <mergeCell ref="B8:G8"/>
  </mergeCells>
  <dataValidations count="1">
    <dataValidation type="decimal" operator="notEqual" allowBlank="1" showInputMessage="1" showErrorMessage="1" sqref="D9:G27">
      <formula1>1E+24</formula1>
    </dataValidation>
  </dataValidations>
  <printOptions/>
  <pageMargins left="0.7" right="0.7" top="0.75" bottom="0.75" header="0.3" footer="0.3"/>
  <pageSetup horizontalDpi="600" verticalDpi="600" orientation="portrait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МУП "ПО КХ г. Тольятти"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sobornikova_tv</dc:creator>
  <cp:keywords/>
  <dc:description/>
  <cp:lastModifiedBy>Любовь Павлова</cp:lastModifiedBy>
  <cp:lastPrinted>2013-05-16T09:53:39Z</cp:lastPrinted>
  <dcterms:created xsi:type="dcterms:W3CDTF">2011-05-10T05:41:33Z</dcterms:created>
  <dcterms:modified xsi:type="dcterms:W3CDTF">2019-07-15T10:31:38Z</dcterms:modified>
  <cp:category/>
  <cp:version/>
  <cp:contentType/>
  <cp:contentStatus/>
</cp:coreProperties>
</file>