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19440" windowHeight="7980" tabRatio="832" firstSheet="5" activeTab="15"/>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4.9'!$A$7:$AF$9</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7" l="1"/>
  <c r="S12" i="7"/>
  <c r="S20" i="7"/>
  <c r="S14" i="7"/>
  <c r="W15" i="12" l="1"/>
  <c r="W16" i="12"/>
  <c r="S19" i="7" l="1"/>
  <c r="S18" i="7"/>
  <c r="S11" i="7"/>
  <c r="B2" i="7" l="1"/>
  <c r="B8" i="11"/>
  <c r="V16" i="12" l="1"/>
  <c r="U15" i="12"/>
  <c r="U16" i="12"/>
  <c r="M14" i="12" l="1"/>
  <c r="N14" i="12"/>
  <c r="K14" i="12" l="1"/>
  <c r="J14" i="12"/>
  <c r="I14" i="12"/>
  <c r="H14" i="12"/>
  <c r="G14" i="12"/>
  <c r="F14" i="12"/>
  <c r="E14" i="12"/>
  <c r="D14" i="12"/>
  <c r="C14" i="12"/>
  <c r="F5" i="11" l="1"/>
  <c r="H5" i="11" s="1"/>
  <c r="F6" i="11"/>
  <c r="H6" i="11" s="1"/>
  <c r="F7" i="11"/>
  <c r="H7" i="11" s="1"/>
  <c r="Q25" i="1" l="1"/>
  <c r="P25" i="1"/>
  <c r="P17" i="1"/>
  <c r="Q9" i="1"/>
  <c r="P9" i="1"/>
  <c r="M17" i="1"/>
  <c r="K25" i="1"/>
  <c r="J25" i="1"/>
  <c r="J17" i="1"/>
  <c r="K9" i="1"/>
  <c r="J9" i="1"/>
  <c r="H25" i="1"/>
  <c r="G25" i="1"/>
  <c r="G17" i="1"/>
  <c r="H9" i="1"/>
  <c r="G9" i="1"/>
  <c r="R10" i="7"/>
  <c r="R11" i="7"/>
  <c r="R12" i="7"/>
  <c r="R13" i="7"/>
  <c r="R14" i="7"/>
  <c r="R15" i="7"/>
  <c r="R16" i="7"/>
  <c r="R17" i="7"/>
  <c r="R18" i="7"/>
  <c r="R19" i="7"/>
  <c r="R20" i="7"/>
  <c r="R9" i="7"/>
  <c r="S9" i="7"/>
  <c r="C8" i="11" l="1"/>
  <c r="F8" i="11" l="1"/>
  <c r="H8" i="11" s="1"/>
  <c r="D6" i="11"/>
  <c r="D7" i="11"/>
  <c r="D8" i="11"/>
  <c r="D5" i="11"/>
  <c r="F27" i="8" l="1"/>
  <c r="F28" i="8"/>
  <c r="E10" i="13"/>
  <c r="F10" i="13" s="1"/>
  <c r="E11" i="13"/>
  <c r="F11" i="13" s="1"/>
  <c r="E12" i="13"/>
  <c r="F12" i="13" s="1"/>
  <c r="E13" i="13"/>
  <c r="F13" i="13" s="1"/>
  <c r="E9" i="13"/>
  <c r="F9" i="13" s="1"/>
  <c r="T14" i="12"/>
  <c r="S14" i="12"/>
  <c r="R14" i="12"/>
  <c r="Q14" i="12"/>
  <c r="P14" i="12"/>
  <c r="O14" i="12"/>
  <c r="L14" i="12"/>
  <c r="W14" i="12" l="1"/>
  <c r="V15" i="12"/>
  <c r="V14" i="12" l="1"/>
  <c r="U14" i="12"/>
  <c r="E9" i="1" l="1"/>
  <c r="E25" i="1"/>
  <c r="D25" i="1"/>
  <c r="D17" i="1"/>
  <c r="D9" i="1"/>
  <c r="S15" i="7" l="1"/>
  <c r="S16" i="7" l="1"/>
  <c r="S10" i="7" l="1"/>
</calcChain>
</file>

<file path=xl/sharedStrings.xml><?xml version="1.0" encoding="utf-8"?>
<sst xmlns="http://schemas.openxmlformats.org/spreadsheetml/2006/main" count="545" uniqueCount="244">
  <si>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</si>
  <si>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</si>
  <si>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</si>
  <si>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</si>
  <si>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</si>
  <si>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</si>
  <si>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</si>
  <si>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</si>
  <si>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</si>
  <si>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</si>
  <si>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</si>
  <si>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</si>
  <si>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</si>
  <si>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</si>
  <si>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</si>
  <si>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</si>
  <si>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</si>
  <si>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</si>
  <si>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</si>
  <si>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</si>
  <si>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</si>
  <si>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</si>
  <si>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</si>
  <si>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</si>
  <si>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</si>
  <si>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</si>
  <si>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</si>
  <si>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</si>
  <si>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</si>
  <si>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</si>
  <si>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</si>
  <si>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</si>
  <si>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</si>
  <si>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</si>
  <si>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</si>
  <si>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</si>
  <si>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</si>
  <si>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</si>
  <si>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</si>
  <si>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</si>
  <si>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</si>
  <si>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</si>
  <si>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</si>
  <si>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</si>
  <si>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</si>
  <si>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</si>
  <si>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</si>
  <si>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</si>
  <si>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</si>
  <si>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</si>
  <si>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</si>
  <si>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</si>
  <si>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</si>
  <si>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</si>
  <si>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</si>
  <si>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</si>
  <si>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</si>
  <si>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</si>
  <si>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</si>
  <si>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</si>
  <si>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</si>
  <si>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</si>
  <si>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</si>
  <si>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</si>
  <si>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</si>
  <si>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</si>
  <si>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</si>
  <si>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</si>
  <si>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</si>
  <si>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</si>
  <si>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</si>
  <si>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</si>
  <si>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</si>
  <si>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</si>
  <si>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</si>
  <si>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</si>
  <si>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</si>
  <si>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</si>
  <si>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</si>
  <si>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</si>
  <si>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</si>
  <si>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</si>
  <si>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</si>
  <si>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</si>
  <si>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</si>
  <si>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</si>
  <si>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</si>
  <si>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</si>
  <si>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</si>
  <si>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</si>
  <si>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</si>
  <si>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</si>
  <si>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</si>
  <si>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</si>
  <si>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</si>
  <si>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</si>
  <si>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</si>
  <si>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</si>
  <si>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</si>
  <si>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</si>
  <si>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</si>
  <si>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</si>
  <si>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</si>
  <si>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</si>
  <si>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</si>
  <si>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</si>
  <si>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</si>
  <si>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</si>
  <si>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</si>
  <si>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</si>
  <si>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</si>
  <si>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</si>
  <si>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</si>
  <si>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</si>
  <si>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</si>
  <si>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</si>
  <si>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</si>
  <si>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</si>
  <si>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</si>
  <si>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</si>
  <si>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</si>
  <si>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</si>
  <si>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</si>
  <si>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</si>
  <si>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</si>
  <si>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</si>
  <si>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</si>
  <si>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</si>
  <si>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</si>
  <si>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</si>
  <si>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</si>
  <si>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</si>
  <si>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</si>
  <si>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</si>
  <si>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</si>
  <si>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</si>
  <si>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</si>
  <si>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</si>
  <si>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</si>
  <si>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</si>
  <si>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</si>
  <si>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</si>
  <si>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</si>
  <si>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</si>
  <si>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</si>
  <si>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</si>
  <si>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</si>
  <si>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</si>
  <si>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</si>
  <si>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</si>
  <si>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</si>
  <si>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</si>
  <si>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</si>
  <si>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</si>
  <si>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</si>
  <si>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</si>
  <si>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</si>
  <si>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</si>
  <si>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</si>
  <si>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</si>
  <si>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</si>
  <si>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</si>
  <si>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</si>
  <si>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</si>
  <si>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</si>
  <si>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</si>
  <si>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</si>
  <si>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</si>
  <si>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</si>
  <si>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Наименование центра
 питания</t>
  </si>
  <si>
    <t>Свободная мощность, МВА</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</si>
  <si>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</si>
  <si>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</si>
  <si>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</si>
  <si>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</si>
  <si>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</si>
  <si>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</si>
  <si>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</si>
  <si>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</si>
  <si>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</si>
  <si>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</si>
  <si>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</si>
  <si>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</si>
  <si>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</si>
  <si>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</si>
  <si>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</si>
  <si>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Динамика изменения показателя,шт.</t>
  </si>
  <si>
    <t>I категор. надеж.</t>
  </si>
  <si>
    <t>II категор. надеж.</t>
  </si>
  <si>
    <t>III категор. надеж.</t>
  </si>
  <si>
    <t>1.1.           Количество потребителей услуг сетевой организации ООО "Энерго-Центр"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</si>
  <si>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 п/п</t>
  </si>
  <si>
    <t xml:space="preserve">1.2. Количество точек поставки и учета по ООО "Энерго-Центр" </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</si>
  <si>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</si>
  <si>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</si>
  <si>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</si>
  <si>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</si>
  <si>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</si>
  <si>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</si>
  <si>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ООО "Энерго-Центр"</t>
  </si>
  <si>
    <t>КЛЭП 6 кВ</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</si>
  <si>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</si>
  <si>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</si>
  <si>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</si>
  <si>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</si>
  <si>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ПС 110/6 кВ СПЗ-4</t>
  </si>
  <si>
    <t>Свободная мощность после реализации ИПР 2015-2019, МВА</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</si>
  <si>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</si>
  <si>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</si>
  <si>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443056, г. Самара, ул. Гая, дом 4</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</si>
  <si>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</si>
  <si>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</si>
  <si>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</si>
  <si>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Полнота и доступность 
информации о деятельности ООО "Энерго-Центр" в области технологического присоединения</t>
  </si>
  <si>
    <t>Культура общения сотрудников ООО "Энерго-Центр", с которыми Вам приходилось общаться</t>
  </si>
  <si>
    <t>Выполнение условий договоров на технологическое присоединение 
со стороны ООО "Энерго-Центр"</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</si>
  <si>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</si>
  <si>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</si>
  <si>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</si>
  <si>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</si>
  <si>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</si>
  <si>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</si>
  <si>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Офисное помещения каб. № 2  и каб.3</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</si>
  <si>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</si>
  <si>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</si>
  <si>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</si>
  <si>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</si>
  <si>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</si>
  <si>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</si>
  <si>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За 2019 год:</t>
  </si>
  <si>
    <t>Количество обращений  об осуществлении технологического присоединения – 5 шт.;</t>
  </si>
  <si>
    <t>с 09.00 до 17.30</t>
  </si>
  <si>
    <t>2019 г.</t>
  </si>
  <si>
    <t>2019</t>
  </si>
  <si>
    <t>,</t>
  </si>
  <si>
    <t>08.10.2020</t>
  </si>
  <si>
    <t>№62</t>
  </si>
  <si>
    <t>20.07.2020</t>
  </si>
  <si>
    <t>Количество обращений  об осуществлении технологического присоединения – 2 шт.;</t>
  </si>
  <si>
    <t>Номера телефонов 
8 800 222-98-92
(8 8486)212-03-91
(8 846) 212-03-92</t>
  </si>
  <si>
    <t>За 2020 год:</t>
  </si>
  <si>
    <t>2020</t>
  </si>
  <si>
    <t>2020 г.</t>
  </si>
  <si>
    <t>8 800 222-98-92                          8 (846)212-03-91
offise@nergo-center.com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</si>
</sst>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cellStyleXfs>
  <cellXfs count="304">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Border="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1" fontId="4" fillId="0" borderId="9" xfId="1" applyNumberFormat="1" applyFont="1" applyBorder="1" applyAlignment="1">
      <alignment horizontal="center" vertical="center" wrapText="1"/>
    </xf>
    <xf numFmtId="0" fontId="7" fillId="0" borderId="0" xfId="1" applyAlignment="1">
      <alignment horizontal="center"/>
    </xf>
    <xf numFmtId="10" fontId="7" fillId="0" borderId="0" xfId="1"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20" fontId="0" fillId="0" borderId="0" xfId="0" applyNumberForma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0" fillId="0" borderId="0" xfId="0" applyFill="1" applyAlignment="1">
      <alignment wrapText="1" shrinkToFi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wrapText="1"/>
    </xf>
    <xf numFmtId="0" fontId="2" fillId="0" borderId="1" xfId="0" applyFont="1" applyFill="1" applyBorder="1" applyAlignment="1">
      <alignment horizontal="lef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0" xfId="0" applyFont="1" applyFill="1"/>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Fill="1" applyBorder="1" applyAlignment="1">
      <alignment vertical="center" wrapText="1"/>
    </xf>
    <xf numFmtId="4" fontId="0" fillId="0" borderId="0" xfId="0" applyNumberFormat="1"/>
    <xf numFmtId="4" fontId="10" fillId="0" borderId="1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20" fillId="0" borderId="0" xfId="1" applyFont="1" applyAlignment="1">
      <alignment horizontal="center"/>
    </xf>
    <xf numFmtId="0" fontId="10" fillId="0" borderId="1" xfId="1" applyFont="1" applyFill="1" applyBorder="1" applyAlignment="1">
      <alignment horizontal="center" wrapText="1"/>
    </xf>
    <xf numFmtId="3" fontId="10" fillId="0" borderId="1" xfId="1" applyNumberFormat="1" applyFont="1" applyFill="1" applyBorder="1" applyAlignment="1">
      <alignment horizontal="center"/>
    </xf>
    <xf numFmtId="0" fontId="10" fillId="0" borderId="1" xfId="1" applyFont="1" applyFill="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0" fontId="11" fillId="0" borderId="1" xfId="1" applyFont="1" applyFill="1" applyBorder="1" applyAlignment="1">
      <alignment horizontal="center" vertical="center" wrapText="1"/>
    </xf>
    <xf numFmtId="10" fontId="10" fillId="0" borderId="1" xfId="1" applyNumberFormat="1" applyFont="1" applyFill="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8" xfId="0" applyFont="1" applyBorder="1" applyAlignment="1">
      <alignment horizontal="center" vertical="center" wrapText="1"/>
    </xf>
    <xf numFmtId="9" fontId="10" fillId="0" borderId="29" xfId="3"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Fill="1" applyBorder="1" applyAlignment="1">
      <alignment horizontal="center" vertical="center" wrapText="1"/>
    </xf>
    <xf numFmtId="9" fontId="10" fillId="0" borderId="31" xfId="3"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9" fontId="10" fillId="0" borderId="33" xfId="3"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9" xfId="0" applyFont="1" applyBorder="1" applyAlignment="1">
      <alignment horizontal="center" vertical="center" wrapText="1"/>
    </xf>
    <xf numFmtId="2" fontId="10" fillId="0" borderId="5"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1" fillId="0" borderId="10" xfId="0"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2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Fill="1" applyBorder="1" applyAlignment="1">
      <alignment horizontal="center" vertical="center"/>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 fontId="0" fillId="0" borderId="32" xfId="0" applyNumberForma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9" fillId="0" borderId="4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49" fontId="1" fillId="0" borderId="15" xfId="0" applyNumberFormat="1" applyFont="1" applyBorder="1" applyAlignment="1">
      <alignment horizontal="center" vertical="center" wrapText="1"/>
    </xf>
    <xf numFmtId="0" fontId="11" fillId="0" borderId="0" xfId="0" applyFont="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0" fillId="0" borderId="30" xfId="0" applyBorder="1" applyAlignment="1">
      <alignment vertical="center" wrapText="1"/>
    </xf>
    <xf numFmtId="0" fontId="0" fillId="0" borderId="23" xfId="0" applyBorder="1" applyAlignment="1">
      <alignment vertical="center" wrapText="1"/>
    </xf>
    <xf numFmtId="0" fontId="11" fillId="0" borderId="0" xfId="1" applyFont="1" applyBorder="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 fillId="0" borderId="2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center" vertical="center" wrapText="1"/>
    </xf>
    <xf numFmtId="0" fontId="11" fillId="0" borderId="0" xfId="1" applyFont="1" applyAlignment="1">
      <alignment horizontal="center"/>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1"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cellXfs>
  <cellStyles count="5">
    <cellStyle name="Гиперссылка" xfId="4" builtinId="8"/>
    <cellStyle name="Обычный" xfId="0" builtinId="0"/>
    <cellStyle name="Обычный 2" xfId="1"/>
    <cellStyle name="Обычный 2 14" xfId="2"/>
    <cellStyle name="Процентный"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B16"/>
  <sheetViews>
    <sheetView topLeftCell="A7" zoomScaleNormal="100" zoomScaleSheetLayoutView="100" workbookViewId="0">
      <selection activeCell="C16" sqref="C16:K16"/>
    </sheetView>
  </sheetViews>
  <sheetFormatPr defaultRowHeight="15" x14ac:dyDescent="0.25"/>
  <cols>
    <col min="1" max="1" width="5.28515625" customWidth="1"/>
    <col min="2" max="2" width="15.42578125" style="54" customWidth="1"/>
    <col min="3" max="4" width="5.140625" style="54" customWidth="1"/>
    <col min="5" max="5" width="5" style="54" customWidth="1"/>
    <col min="6" max="8" width="5.140625" style="54" customWidth="1"/>
    <col min="9" max="9" width="5.85546875" style="54" customWidth="1"/>
    <col min="10" max="10" width="6.85546875" style="54" customWidth="1"/>
    <col min="11" max="11" width="7.85546875" style="54" customWidth="1"/>
    <col min="12" max="12" width="5.140625" style="54" customWidth="1"/>
    <col min="13" max="13" width="6.28515625" style="54" customWidth="1"/>
    <col min="14" max="15" width="5.140625" style="54" customWidth="1"/>
    <col min="16" max="16" width="5.85546875" style="54" customWidth="1"/>
    <col min="17" max="17" width="5.140625" style="54" customWidth="1"/>
    <col min="18" max="18" width="4.42578125" style="54" customWidth="1"/>
    <col min="19" max="19" width="5.5703125" style="54" customWidth="1"/>
    <col min="20" max="20" width="7.85546875" style="54" customWidth="1"/>
    <col min="21" max="21" width="5.140625" style="54" customWidth="1"/>
    <col min="22" max="22" width="5.85546875" style="54" customWidth="1"/>
    <col min="23" max="23" width="5.140625" style="54" customWidth="1"/>
    <col min="24" max="24" width="5" style="54" customWidth="1"/>
    <col min="25" max="25" width="9.85546875" style="54" customWidth="1"/>
    <col min="26" max="26" width="7.140625" style="54" customWidth="1"/>
    <col min="27" max="27" width="7.85546875" style="54" customWidth="1"/>
    <col min="28" max="28" width="8.42578125" style="54" customWidth="1"/>
  </cols>
  <sheetData>
    <row r="5" spans="1:28" s="56" customFormat="1" ht="32.25" customHeight="1" x14ac:dyDescent="0.25">
      <c r="A5" s="210" t="s">
        <v>190</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58"/>
    </row>
    <row r="6" spans="1:28" ht="15.75" thickBot="1" x14ac:dyDescent="0.3"/>
    <row r="7" spans="1:28" x14ac:dyDescent="0.25">
      <c r="A7" s="224" t="s">
        <v>191</v>
      </c>
      <c r="B7" s="211" t="s">
        <v>96</v>
      </c>
      <c r="C7" s="211" t="s">
        <v>121</v>
      </c>
      <c r="D7" s="211"/>
      <c r="E7" s="211"/>
      <c r="F7" s="211"/>
      <c r="G7" s="211"/>
      <c r="H7" s="211"/>
      <c r="I7" s="211"/>
      <c r="J7" s="211"/>
      <c r="K7" s="211"/>
      <c r="L7" s="211"/>
      <c r="M7" s="211"/>
      <c r="N7" s="211"/>
      <c r="O7" s="211"/>
      <c r="P7" s="211"/>
      <c r="Q7" s="211"/>
      <c r="R7" s="211"/>
      <c r="S7" s="211"/>
      <c r="T7" s="211"/>
      <c r="U7" s="211"/>
      <c r="V7" s="211"/>
      <c r="W7" s="212"/>
    </row>
    <row r="8" spans="1:28" x14ac:dyDescent="0.25">
      <c r="A8" s="225"/>
      <c r="B8" s="222"/>
      <c r="C8" s="213">
        <v>2019</v>
      </c>
      <c r="D8" s="214"/>
      <c r="E8" s="214"/>
      <c r="F8" s="214"/>
      <c r="G8" s="214"/>
      <c r="H8" s="214"/>
      <c r="I8" s="214"/>
      <c r="J8" s="214"/>
      <c r="K8" s="215"/>
      <c r="L8" s="222">
        <v>2020</v>
      </c>
      <c r="M8" s="222"/>
      <c r="N8" s="222"/>
      <c r="O8" s="222"/>
      <c r="P8" s="222"/>
      <c r="Q8" s="222"/>
      <c r="R8" s="222"/>
      <c r="S8" s="222"/>
      <c r="T8" s="222"/>
      <c r="U8" s="222" t="s">
        <v>186</v>
      </c>
      <c r="V8" s="222"/>
      <c r="W8" s="223"/>
    </row>
    <row r="9" spans="1:28" x14ac:dyDescent="0.25">
      <c r="A9" s="225"/>
      <c r="B9" s="222"/>
      <c r="C9" s="216"/>
      <c r="D9" s="217"/>
      <c r="E9" s="217"/>
      <c r="F9" s="217"/>
      <c r="G9" s="217"/>
      <c r="H9" s="217"/>
      <c r="I9" s="217"/>
      <c r="J9" s="217"/>
      <c r="K9" s="218"/>
      <c r="L9" s="222"/>
      <c r="M9" s="222"/>
      <c r="N9" s="222"/>
      <c r="O9" s="222"/>
      <c r="P9" s="222"/>
      <c r="Q9" s="222"/>
      <c r="R9" s="222"/>
      <c r="S9" s="222"/>
      <c r="T9" s="222"/>
      <c r="U9" s="222"/>
      <c r="V9" s="222"/>
      <c r="W9" s="223"/>
    </row>
    <row r="10" spans="1:28" x14ac:dyDescent="0.25">
      <c r="A10" s="225"/>
      <c r="B10" s="222"/>
      <c r="C10" s="216"/>
      <c r="D10" s="217"/>
      <c r="E10" s="217"/>
      <c r="F10" s="217"/>
      <c r="G10" s="217"/>
      <c r="H10" s="217"/>
      <c r="I10" s="217"/>
      <c r="J10" s="217"/>
      <c r="K10" s="218"/>
      <c r="L10" s="222"/>
      <c r="M10" s="222"/>
      <c r="N10" s="222"/>
      <c r="O10" s="222"/>
      <c r="P10" s="222"/>
      <c r="Q10" s="222"/>
      <c r="R10" s="222"/>
      <c r="S10" s="222"/>
      <c r="T10" s="222"/>
      <c r="U10" s="222"/>
      <c r="V10" s="222"/>
      <c r="W10" s="223"/>
    </row>
    <row r="11" spans="1:28" x14ac:dyDescent="0.25">
      <c r="A11" s="225"/>
      <c r="B11" s="222"/>
      <c r="C11" s="219"/>
      <c r="D11" s="220"/>
      <c r="E11" s="220"/>
      <c r="F11" s="220"/>
      <c r="G11" s="220"/>
      <c r="H11" s="220"/>
      <c r="I11" s="220"/>
      <c r="J11" s="220"/>
      <c r="K11" s="221"/>
      <c r="L11" s="222"/>
      <c r="M11" s="222"/>
      <c r="N11" s="222"/>
      <c r="O11" s="222"/>
      <c r="P11" s="222"/>
      <c r="Q11" s="222"/>
      <c r="R11" s="222"/>
      <c r="S11" s="222"/>
      <c r="T11" s="222"/>
      <c r="U11" s="222"/>
      <c r="V11" s="222"/>
      <c r="W11" s="223"/>
    </row>
    <row r="12" spans="1:28" x14ac:dyDescent="0.25">
      <c r="A12" s="225"/>
      <c r="B12" s="222"/>
      <c r="C12" s="222" t="s">
        <v>147</v>
      </c>
      <c r="D12" s="222"/>
      <c r="E12" s="222"/>
      <c r="F12" s="222" t="s">
        <v>148</v>
      </c>
      <c r="G12" s="222"/>
      <c r="H12" s="222"/>
      <c r="I12" s="222" t="s">
        <v>149</v>
      </c>
      <c r="J12" s="222"/>
      <c r="K12" s="94" t="s">
        <v>150</v>
      </c>
      <c r="L12" s="222" t="s">
        <v>147</v>
      </c>
      <c r="M12" s="222"/>
      <c r="N12" s="222"/>
      <c r="O12" s="222" t="s">
        <v>148</v>
      </c>
      <c r="P12" s="222"/>
      <c r="Q12" s="222"/>
      <c r="R12" s="222" t="s">
        <v>149</v>
      </c>
      <c r="S12" s="222"/>
      <c r="T12" s="94" t="s">
        <v>150</v>
      </c>
      <c r="U12" s="222"/>
      <c r="V12" s="222"/>
      <c r="W12" s="223"/>
    </row>
    <row r="13" spans="1:28" ht="90.75" thickBot="1" x14ac:dyDescent="0.3">
      <c r="A13" s="226"/>
      <c r="B13" s="227"/>
      <c r="C13" s="95" t="s">
        <v>187</v>
      </c>
      <c r="D13" s="95" t="s">
        <v>188</v>
      </c>
      <c r="E13" s="95" t="s">
        <v>189</v>
      </c>
      <c r="F13" s="95" t="s">
        <v>187</v>
      </c>
      <c r="G13" s="95" t="s">
        <v>188</v>
      </c>
      <c r="H13" s="95" t="s">
        <v>189</v>
      </c>
      <c r="I13" s="95" t="s">
        <v>188</v>
      </c>
      <c r="J13" s="95" t="s">
        <v>189</v>
      </c>
      <c r="K13" s="95" t="s">
        <v>189</v>
      </c>
      <c r="L13" s="95" t="s">
        <v>187</v>
      </c>
      <c r="M13" s="95" t="s">
        <v>188</v>
      </c>
      <c r="N13" s="95" t="s">
        <v>189</v>
      </c>
      <c r="O13" s="95" t="s">
        <v>187</v>
      </c>
      <c r="P13" s="95" t="s">
        <v>188</v>
      </c>
      <c r="Q13" s="95" t="s">
        <v>189</v>
      </c>
      <c r="R13" s="95" t="s">
        <v>188</v>
      </c>
      <c r="S13" s="95" t="s">
        <v>189</v>
      </c>
      <c r="T13" s="95" t="s">
        <v>189</v>
      </c>
      <c r="U13" s="95" t="s">
        <v>187</v>
      </c>
      <c r="V13" s="95" t="s">
        <v>188</v>
      </c>
      <c r="W13" s="96" t="s">
        <v>189</v>
      </c>
    </row>
    <row r="14" spans="1:28" ht="90" x14ac:dyDescent="0.25">
      <c r="A14" s="101">
        <v>1</v>
      </c>
      <c r="B14" s="102" t="s">
        <v>158</v>
      </c>
      <c r="C14" s="103">
        <f t="shared" ref="C14:K14" si="0">C15+C16</f>
        <v>0</v>
      </c>
      <c r="D14" s="103">
        <f t="shared" si="0"/>
        <v>7</v>
      </c>
      <c r="E14" s="103">
        <f t="shared" si="0"/>
        <v>31</v>
      </c>
      <c r="F14" s="103">
        <f t="shared" si="0"/>
        <v>0</v>
      </c>
      <c r="G14" s="103">
        <f t="shared" si="0"/>
        <v>0</v>
      </c>
      <c r="H14" s="103">
        <f t="shared" si="0"/>
        <v>0</v>
      </c>
      <c r="I14" s="103">
        <f t="shared" si="0"/>
        <v>11</v>
      </c>
      <c r="J14" s="103">
        <f t="shared" si="0"/>
        <v>2</v>
      </c>
      <c r="K14" s="103">
        <f t="shared" si="0"/>
        <v>4</v>
      </c>
      <c r="L14" s="103">
        <f t="shared" ref="L14:T14" si="1">L15+L16</f>
        <v>0</v>
      </c>
      <c r="M14" s="103">
        <f t="shared" si="1"/>
        <v>7</v>
      </c>
      <c r="N14" s="103">
        <f t="shared" si="1"/>
        <v>31</v>
      </c>
      <c r="O14" s="103">
        <f t="shared" si="1"/>
        <v>0</v>
      </c>
      <c r="P14" s="103">
        <f t="shared" si="1"/>
        <v>0</v>
      </c>
      <c r="Q14" s="103">
        <f t="shared" si="1"/>
        <v>0</v>
      </c>
      <c r="R14" s="103">
        <f t="shared" si="1"/>
        <v>11</v>
      </c>
      <c r="S14" s="103">
        <f t="shared" si="1"/>
        <v>2</v>
      </c>
      <c r="T14" s="103">
        <f t="shared" si="1"/>
        <v>6</v>
      </c>
      <c r="U14" s="103">
        <f t="shared" ref="U14:W14" si="2">U15+U16</f>
        <v>0</v>
      </c>
      <c r="V14" s="103">
        <f t="shared" si="2"/>
        <v>0</v>
      </c>
      <c r="W14" s="104">
        <f t="shared" si="2"/>
        <v>2</v>
      </c>
    </row>
    <row r="15" spans="1:28" ht="30.75" thickBot="1" x14ac:dyDescent="0.3">
      <c r="A15" s="97">
        <v>2</v>
      </c>
      <c r="B15" s="98" t="s">
        <v>155</v>
      </c>
      <c r="C15" s="85">
        <v>0</v>
      </c>
      <c r="D15" s="85">
        <v>0</v>
      </c>
      <c r="E15" s="85">
        <v>0</v>
      </c>
      <c r="F15" s="85">
        <v>0</v>
      </c>
      <c r="G15" s="85">
        <v>0</v>
      </c>
      <c r="H15" s="85">
        <v>0</v>
      </c>
      <c r="I15" s="85">
        <v>0</v>
      </c>
      <c r="J15" s="85">
        <v>0</v>
      </c>
      <c r="K15" s="85">
        <v>1</v>
      </c>
      <c r="L15" s="85">
        <v>0</v>
      </c>
      <c r="M15" s="85">
        <v>0</v>
      </c>
      <c r="N15" s="85">
        <v>0</v>
      </c>
      <c r="O15" s="85">
        <v>0</v>
      </c>
      <c r="P15" s="85">
        <v>0</v>
      </c>
      <c r="Q15" s="85">
        <v>0</v>
      </c>
      <c r="R15" s="85">
        <v>0</v>
      </c>
      <c r="S15" s="85">
        <v>0</v>
      </c>
      <c r="T15" s="85">
        <v>2</v>
      </c>
      <c r="U15" s="85">
        <f>L15+O15-C15-F15</f>
        <v>0</v>
      </c>
      <c r="V15" s="85">
        <f>D15+G15+I15-M15-P15-R15</f>
        <v>0</v>
      </c>
      <c r="W15" s="96">
        <f>N15+Q15+S15+T15-E15-H15-J15-K15</f>
        <v>1</v>
      </c>
    </row>
    <row r="16" spans="1:28" ht="30.75" thickBot="1" x14ac:dyDescent="0.3">
      <c r="A16" s="99">
        <v>3</v>
      </c>
      <c r="B16" s="100" t="s">
        <v>159</v>
      </c>
      <c r="C16" s="95">
        <v>0</v>
      </c>
      <c r="D16" s="95">
        <v>7</v>
      </c>
      <c r="E16" s="95">
        <v>31</v>
      </c>
      <c r="F16" s="95">
        <v>0</v>
      </c>
      <c r="G16" s="95">
        <v>0</v>
      </c>
      <c r="H16" s="95">
        <v>0</v>
      </c>
      <c r="I16" s="95">
        <v>11</v>
      </c>
      <c r="J16" s="95">
        <v>2</v>
      </c>
      <c r="K16" s="95">
        <v>3</v>
      </c>
      <c r="L16" s="95">
        <v>0</v>
      </c>
      <c r="M16" s="95">
        <v>7</v>
      </c>
      <c r="N16" s="95">
        <v>31</v>
      </c>
      <c r="O16" s="95">
        <v>0</v>
      </c>
      <c r="P16" s="95">
        <v>0</v>
      </c>
      <c r="Q16" s="95">
        <v>0</v>
      </c>
      <c r="R16" s="95">
        <v>11</v>
      </c>
      <c r="S16" s="95">
        <v>2</v>
      </c>
      <c r="T16" s="95">
        <v>4</v>
      </c>
      <c r="U16" s="206">
        <f>L16+O16-C16-F16</f>
        <v>0</v>
      </c>
      <c r="V16" s="95">
        <f>M16+P16+R16-D16-G16-I16</f>
        <v>0</v>
      </c>
      <c r="W16" s="96">
        <f>N16+Q16+S16+T16-E16-H16-J16-K16</f>
        <v>1</v>
      </c>
    </row>
  </sheetData>
  <mergeCells count="13">
    <mergeCell ref="A5:AA5"/>
    <mergeCell ref="C7:W7"/>
    <mergeCell ref="C8:K11"/>
    <mergeCell ref="L8:T11"/>
    <mergeCell ref="U8:W12"/>
    <mergeCell ref="C12:E12"/>
    <mergeCell ref="F12:H12"/>
    <mergeCell ref="I12:J12"/>
    <mergeCell ref="L12:N12"/>
    <mergeCell ref="O12:Q12"/>
    <mergeCell ref="R12:S12"/>
    <mergeCell ref="A7:A13"/>
    <mergeCell ref="B7:B13"/>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I21"/>
  <sheetViews>
    <sheetView topLeftCell="A4" zoomScaleNormal="100" zoomScaleSheetLayoutView="100" workbookViewId="0">
      <selection activeCell="G8" sqref="G8"/>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35" x14ac:dyDescent="0.25">
      <c r="M2" s="4"/>
    </row>
    <row r="3" spans="1:35" ht="15.75" x14ac:dyDescent="0.25">
      <c r="D3" s="49"/>
      <c r="E3" s="282" t="s">
        <v>211</v>
      </c>
      <c r="F3" s="282"/>
      <c r="G3" s="282"/>
      <c r="H3" s="151"/>
    </row>
    <row r="4" spans="1:35" x14ac:dyDescent="0.25">
      <c r="A4" s="5"/>
      <c r="B4" s="6"/>
      <c r="C4" s="4"/>
      <c r="D4" s="4"/>
      <c r="E4" s="4"/>
      <c r="F4" s="4"/>
      <c r="G4" s="4"/>
      <c r="H4" s="4"/>
      <c r="I4" s="5"/>
      <c r="J4" s="5"/>
      <c r="K4" s="4"/>
      <c r="L4" s="4"/>
      <c r="M4" s="4"/>
      <c r="N4" s="4"/>
    </row>
    <row r="5" spans="1:35" ht="135" customHeight="1" x14ac:dyDescent="0.25">
      <c r="A5" s="281" t="s">
        <v>71</v>
      </c>
      <c r="B5" s="281" t="s">
        <v>72</v>
      </c>
      <c r="C5" s="281" t="s">
        <v>73</v>
      </c>
      <c r="D5" s="281" t="s">
        <v>74</v>
      </c>
      <c r="E5" s="281" t="s">
        <v>75</v>
      </c>
      <c r="F5" s="281" t="s">
        <v>76</v>
      </c>
      <c r="G5" s="281" t="s">
        <v>77</v>
      </c>
      <c r="H5" s="277" t="s">
        <v>78</v>
      </c>
      <c r="I5" s="278"/>
      <c r="J5" s="277" t="s">
        <v>79</v>
      </c>
      <c r="K5" s="278"/>
      <c r="L5" s="277" t="s">
        <v>80</v>
      </c>
      <c r="M5" s="278"/>
      <c r="N5" s="279" t="s">
        <v>81</v>
      </c>
    </row>
    <row r="6" spans="1:35" x14ac:dyDescent="0.25">
      <c r="A6" s="281"/>
      <c r="B6" s="281"/>
      <c r="C6" s="281"/>
      <c r="D6" s="281"/>
      <c r="E6" s="281"/>
      <c r="F6" s="281"/>
      <c r="G6" s="281"/>
      <c r="H6" s="208">
        <v>2019</v>
      </c>
      <c r="I6" s="1">
        <v>2020</v>
      </c>
      <c r="J6" s="208">
        <v>2019</v>
      </c>
      <c r="K6" s="208">
        <v>2020</v>
      </c>
      <c r="L6" s="208">
        <v>2019</v>
      </c>
      <c r="M6" s="208">
        <v>2020</v>
      </c>
      <c r="N6" s="280"/>
    </row>
    <row r="7" spans="1:35" x14ac:dyDescent="0.25">
      <c r="A7" s="150">
        <v>1</v>
      </c>
      <c r="B7" s="7">
        <v>2</v>
      </c>
      <c r="C7" s="160">
        <v>3</v>
      </c>
      <c r="D7" s="149">
        <v>4</v>
      </c>
      <c r="E7" s="2">
        <v>5</v>
      </c>
      <c r="F7" s="2">
        <v>6</v>
      </c>
      <c r="G7" s="2">
        <v>7</v>
      </c>
      <c r="H7" s="149">
        <v>8</v>
      </c>
      <c r="I7" s="2">
        <v>9</v>
      </c>
      <c r="J7" s="149">
        <v>10</v>
      </c>
      <c r="K7" s="2">
        <v>11</v>
      </c>
      <c r="L7" s="149">
        <v>12</v>
      </c>
      <c r="M7" s="149">
        <v>13</v>
      </c>
      <c r="N7" s="159">
        <v>14</v>
      </c>
    </row>
    <row r="8" spans="1:35" ht="372" customHeight="1" x14ac:dyDescent="0.25">
      <c r="A8" s="1">
        <v>1</v>
      </c>
      <c r="B8" s="1" t="s">
        <v>222</v>
      </c>
      <c r="C8" s="193" t="s">
        <v>120</v>
      </c>
      <c r="D8" s="8" t="s">
        <v>209</v>
      </c>
      <c r="E8" s="1" t="s">
        <v>243</v>
      </c>
      <c r="F8" s="9" t="s">
        <v>231</v>
      </c>
      <c r="G8" s="158" t="s">
        <v>223</v>
      </c>
      <c r="H8" s="1">
        <v>0</v>
      </c>
      <c r="I8" s="65">
        <v>0</v>
      </c>
      <c r="J8" s="193" t="s">
        <v>82</v>
      </c>
      <c r="K8" s="1" t="s">
        <v>82</v>
      </c>
      <c r="L8" s="1">
        <v>0</v>
      </c>
      <c r="M8" s="1">
        <v>0</v>
      </c>
      <c r="N8" s="1" t="s">
        <v>82</v>
      </c>
      <c r="O8" s="10"/>
      <c r="P8" s="10"/>
      <c r="Q8" s="10"/>
      <c r="R8" s="10"/>
      <c r="S8" s="10"/>
      <c r="T8" s="10"/>
      <c r="U8" s="10"/>
      <c r="V8" s="10"/>
      <c r="W8" s="10"/>
      <c r="X8" s="10"/>
      <c r="Y8" s="10"/>
      <c r="Z8" s="10"/>
      <c r="AA8" s="10"/>
      <c r="AB8" s="10"/>
      <c r="AC8" s="10"/>
      <c r="AD8" s="10"/>
      <c r="AE8" s="10"/>
      <c r="AF8" s="10"/>
      <c r="AG8" s="10"/>
      <c r="AH8" s="10"/>
      <c r="AI8" s="10"/>
    </row>
    <row r="9" spans="1:35" x14ac:dyDescent="0.25">
      <c r="O9" s="10"/>
      <c r="P9" s="10"/>
      <c r="Q9" s="10"/>
      <c r="R9" s="10"/>
      <c r="S9" s="10"/>
      <c r="T9" s="10"/>
      <c r="U9" s="10"/>
      <c r="V9" s="10"/>
      <c r="W9" s="10"/>
      <c r="X9" s="10"/>
      <c r="Y9" s="10"/>
      <c r="Z9" s="10"/>
      <c r="AA9" s="10"/>
      <c r="AB9" s="10"/>
      <c r="AC9" s="10"/>
      <c r="AD9" s="10"/>
      <c r="AE9" s="10"/>
      <c r="AF9" s="10"/>
      <c r="AG9" s="10"/>
      <c r="AH9" s="10"/>
      <c r="AI9" s="10"/>
    </row>
    <row r="10" spans="1:35" x14ac:dyDescent="0.25">
      <c r="O10" s="10"/>
      <c r="P10" s="10"/>
      <c r="Q10" s="10"/>
      <c r="R10" s="10"/>
      <c r="S10" s="10"/>
      <c r="T10" s="10"/>
      <c r="U10" s="10"/>
      <c r="V10" s="10"/>
      <c r="W10" s="10"/>
      <c r="X10" s="10"/>
      <c r="Y10" s="10"/>
      <c r="Z10" s="10"/>
      <c r="AA10" s="10"/>
      <c r="AB10" s="10"/>
      <c r="AC10" s="10"/>
      <c r="AD10" s="10"/>
      <c r="AE10" s="10"/>
      <c r="AF10" s="10"/>
      <c r="AG10" s="10"/>
      <c r="AH10" s="10"/>
      <c r="AI10" s="10"/>
    </row>
    <row r="15" spans="1:35" x14ac:dyDescent="0.25">
      <c r="G15" s="283"/>
      <c r="H15" s="156"/>
    </row>
    <row r="16" spans="1:35" x14ac:dyDescent="0.25">
      <c r="G16" s="284"/>
      <c r="H16" s="157"/>
    </row>
    <row r="17" spans="5:8" x14ac:dyDescent="0.25">
      <c r="G17" s="284"/>
      <c r="H17" s="157"/>
    </row>
    <row r="18" spans="5:8" x14ac:dyDescent="0.25">
      <c r="G18" s="284"/>
      <c r="H18" s="157"/>
    </row>
    <row r="19" spans="5:8" x14ac:dyDescent="0.25">
      <c r="G19" s="284"/>
      <c r="H19" s="157"/>
    </row>
    <row r="20" spans="5:8" ht="274.5" customHeight="1" x14ac:dyDescent="0.25">
      <c r="E20" s="10"/>
      <c r="G20" s="284"/>
      <c r="H20" s="157"/>
    </row>
    <row r="21" spans="5:8" x14ac:dyDescent="0.25">
      <c r="E21" s="10"/>
    </row>
  </sheetData>
  <mergeCells count="13">
    <mergeCell ref="A5:A6"/>
    <mergeCell ref="J5:K5"/>
    <mergeCell ref="E3:G3"/>
    <mergeCell ref="G15:G20"/>
    <mergeCell ref="H5:I5"/>
    <mergeCell ref="G5:G6"/>
    <mergeCell ref="F5:F6"/>
    <mergeCell ref="E5:E6"/>
    <mergeCell ref="L5:M5"/>
    <mergeCell ref="N5:N6"/>
    <mergeCell ref="D5:D6"/>
    <mergeCell ref="C5:C6"/>
    <mergeCell ref="B5:B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zoomScaleNormal="100" zoomScaleSheetLayoutView="100" workbookViewId="0">
      <selection activeCell="D7" sqref="D7"/>
    </sheetView>
  </sheetViews>
  <sheetFormatPr defaultRowHeight="15" x14ac:dyDescent="0.25"/>
  <cols>
    <col min="2" max="2" width="65.5703125" customWidth="1"/>
    <col min="3" max="3" width="12.5703125" customWidth="1"/>
    <col min="4" max="4" width="43.28515625" customWidth="1"/>
  </cols>
  <sheetData>
    <row r="2" spans="1:4" x14ac:dyDescent="0.25">
      <c r="D2" s="21"/>
    </row>
    <row r="4" spans="1:4" ht="30.75" customHeight="1" x14ac:dyDescent="0.25">
      <c r="A4" s="4"/>
      <c r="B4" s="288" t="s">
        <v>208</v>
      </c>
      <c r="C4" s="288"/>
      <c r="D4" s="288"/>
    </row>
    <row r="5" spans="1:4" ht="15.75" thickBot="1" x14ac:dyDescent="0.3">
      <c r="A5" s="4"/>
      <c r="B5" s="4"/>
      <c r="C5" s="4"/>
      <c r="D5" s="4"/>
    </row>
    <row r="6" spans="1:4" ht="30.75" thickBot="1" x14ac:dyDescent="0.3">
      <c r="A6" s="20" t="s">
        <v>71</v>
      </c>
      <c r="B6" s="19" t="s">
        <v>95</v>
      </c>
      <c r="C6" s="19" t="s">
        <v>94</v>
      </c>
      <c r="D6" s="18"/>
    </row>
    <row r="7" spans="1:4" ht="51" x14ac:dyDescent="0.25">
      <c r="A7" s="285">
        <v>1</v>
      </c>
      <c r="B7" s="17" t="s">
        <v>93</v>
      </c>
      <c r="C7" s="285" t="s">
        <v>92</v>
      </c>
      <c r="D7" s="22" t="s">
        <v>239</v>
      </c>
    </row>
    <row r="8" spans="1:4" x14ac:dyDescent="0.25">
      <c r="A8" s="286"/>
      <c r="B8" s="16" t="s">
        <v>91</v>
      </c>
      <c r="C8" s="286"/>
      <c r="D8" s="67">
        <v>89272629920</v>
      </c>
    </row>
    <row r="9" spans="1:4" ht="15.75" thickBot="1" x14ac:dyDescent="0.3">
      <c r="A9" s="287"/>
      <c r="B9" s="15" t="s">
        <v>90</v>
      </c>
      <c r="C9" s="287"/>
      <c r="D9" s="68" t="s">
        <v>82</v>
      </c>
    </row>
    <row r="10" spans="1:4" ht="30.75" thickBot="1" x14ac:dyDescent="0.3">
      <c r="A10" s="13">
        <v>2</v>
      </c>
      <c r="B10" s="12" t="s">
        <v>89</v>
      </c>
      <c r="C10" s="11" t="s">
        <v>86</v>
      </c>
      <c r="D10" s="194">
        <v>34</v>
      </c>
    </row>
    <row r="11" spans="1:4" ht="30.75" thickBot="1" x14ac:dyDescent="0.3">
      <c r="A11" s="14" t="s">
        <v>22</v>
      </c>
      <c r="B11" s="12" t="s">
        <v>88</v>
      </c>
      <c r="C11" s="11" t="s">
        <v>86</v>
      </c>
      <c r="D11" s="194">
        <v>34</v>
      </c>
    </row>
    <row r="12" spans="1:4" ht="30.75" thickBot="1" x14ac:dyDescent="0.3">
      <c r="A12" s="14" t="s">
        <v>23</v>
      </c>
      <c r="B12" s="12" t="s">
        <v>87</v>
      </c>
      <c r="C12" s="11" t="s">
        <v>86</v>
      </c>
      <c r="D12" s="195" t="s">
        <v>82</v>
      </c>
    </row>
    <row r="13" spans="1:4" ht="30.75" thickBot="1" x14ac:dyDescent="0.3">
      <c r="A13" s="13">
        <v>3</v>
      </c>
      <c r="B13" s="12" t="s">
        <v>85</v>
      </c>
      <c r="C13" s="11" t="s">
        <v>83</v>
      </c>
      <c r="D13" s="196" t="s">
        <v>82</v>
      </c>
    </row>
    <row r="14" spans="1:4" ht="30.75" thickBot="1" x14ac:dyDescent="0.3">
      <c r="A14" s="13">
        <v>4</v>
      </c>
      <c r="B14" s="12" t="s">
        <v>84</v>
      </c>
      <c r="C14" s="11" t="s">
        <v>83</v>
      </c>
      <c r="D14" s="196">
        <v>4</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zoomScaleSheetLayoutView="100" workbookViewId="0">
      <selection activeCell="B16" sqref="B16"/>
    </sheetView>
  </sheetViews>
  <sheetFormatPr defaultRowHeight="15" x14ac:dyDescent="0.25"/>
  <cols>
    <col min="2" max="2" width="65.5703125" customWidth="1"/>
    <col min="3" max="3" width="12.5703125" customWidth="1"/>
    <col min="4" max="4" width="43.28515625" customWidth="1"/>
  </cols>
  <sheetData>
    <row r="1" spans="1:4" s="54" customFormat="1" ht="81" customHeight="1" x14ac:dyDescent="0.25">
      <c r="B1" s="289" t="s">
        <v>218</v>
      </c>
      <c r="C1" s="290"/>
      <c r="D1" s="290"/>
    </row>
    <row r="2" spans="1:4" s="54" customFormat="1" x14ac:dyDescent="0.25">
      <c r="A2" s="184"/>
      <c r="B2" s="184"/>
      <c r="C2" s="184"/>
      <c r="D2" s="184"/>
    </row>
    <row r="3" spans="1:4" x14ac:dyDescent="0.25">
      <c r="A3" s="4"/>
      <c r="B3" s="4"/>
      <c r="C3" s="4"/>
      <c r="D3" s="4"/>
    </row>
    <row r="4" spans="1:4" x14ac:dyDescent="0.25">
      <c r="A4" s="4"/>
      <c r="B4" s="187"/>
      <c r="C4" s="4"/>
      <c r="D4" s="4"/>
    </row>
    <row r="5" spans="1:4" x14ac:dyDescent="0.25">
      <c r="B5" s="188" t="s">
        <v>229</v>
      </c>
    </row>
    <row r="6" spans="1:4" x14ac:dyDescent="0.25">
      <c r="B6" s="185" t="s">
        <v>230</v>
      </c>
    </row>
    <row r="7" spans="1:4" x14ac:dyDescent="0.25">
      <c r="B7" s="185" t="s">
        <v>221</v>
      </c>
    </row>
    <row r="8" spans="1:4" x14ac:dyDescent="0.25">
      <c r="B8" s="185"/>
    </row>
    <row r="9" spans="1:4" ht="15.75" customHeight="1" x14ac:dyDescent="0.25">
      <c r="B9" s="188" t="s">
        <v>240</v>
      </c>
    </row>
    <row r="10" spans="1:4" x14ac:dyDescent="0.25">
      <c r="B10" s="185" t="s">
        <v>238</v>
      </c>
    </row>
    <row r="11" spans="1:4" x14ac:dyDescent="0.25">
      <c r="B11" s="185" t="s">
        <v>221</v>
      </c>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zoomScaleNormal="100" zoomScaleSheetLayoutView="100" workbookViewId="0">
      <selection activeCell="B22" sqref="B22"/>
    </sheetView>
  </sheetViews>
  <sheetFormatPr defaultRowHeight="15" x14ac:dyDescent="0.25"/>
  <cols>
    <col min="2" max="2" width="65.5703125" customWidth="1"/>
    <col min="3" max="3" width="12.5703125" customWidth="1"/>
    <col min="4" max="4" width="43.28515625" customWidth="1"/>
  </cols>
  <sheetData>
    <row r="2" spans="1:4" x14ac:dyDescent="0.25">
      <c r="D2" s="21"/>
    </row>
    <row r="3" spans="1:4" ht="46.5" customHeight="1" x14ac:dyDescent="0.25">
      <c r="B3" s="210" t="s">
        <v>219</v>
      </c>
      <c r="C3" s="291"/>
      <c r="D3" s="291"/>
    </row>
    <row r="4" spans="1:4" x14ac:dyDescent="0.25">
      <c r="A4" s="4"/>
      <c r="B4" s="4"/>
      <c r="C4" s="4"/>
      <c r="D4" s="4"/>
    </row>
    <row r="5" spans="1:4" x14ac:dyDescent="0.25">
      <c r="A5" s="4"/>
      <c r="B5" s="4"/>
      <c r="C5" s="4"/>
      <c r="D5" s="4"/>
    </row>
    <row r="6" spans="1:4" x14ac:dyDescent="0.25">
      <c r="A6" s="4"/>
      <c r="B6" s="292" t="s">
        <v>220</v>
      </c>
      <c r="C6" s="293"/>
      <c r="D6" s="293"/>
    </row>
    <row r="7" spans="1:4" x14ac:dyDescent="0.25">
      <c r="B7" s="293"/>
      <c r="C7" s="293"/>
      <c r="D7" s="293"/>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17" sqref="B17"/>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88" t="s">
        <v>224</v>
      </c>
      <c r="C1" s="288"/>
      <c r="D1" s="288"/>
    </row>
    <row r="2" spans="1:4" x14ac:dyDescent="0.25">
      <c r="A2" s="4"/>
      <c r="B2" s="4"/>
      <c r="C2" s="4"/>
      <c r="D2" s="4"/>
    </row>
    <row r="3" spans="1:4" ht="31.5" customHeight="1" x14ac:dyDescent="0.25">
      <c r="A3" s="4"/>
      <c r="B3" s="294" t="s">
        <v>225</v>
      </c>
      <c r="C3" s="295"/>
      <c r="D3" s="295"/>
    </row>
    <row r="4" spans="1:4" x14ac:dyDescent="0.25">
      <c r="A4" s="4"/>
      <c r="B4" s="4"/>
      <c r="C4" s="4"/>
      <c r="D4" s="4"/>
    </row>
    <row r="5" spans="1:4" x14ac:dyDescent="0.25">
      <c r="B5" s="186"/>
    </row>
    <row r="7" spans="1:4" x14ac:dyDescent="0.25">
      <c r="B7" s="197"/>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O31"/>
  <sheetViews>
    <sheetView topLeftCell="A4" zoomScaleNormal="100" workbookViewId="0">
      <selection activeCell="G34" sqref="G34"/>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88" t="s">
        <v>217</v>
      </c>
      <c r="C2" s="288"/>
      <c r="D2" s="288"/>
      <c r="E2" s="296"/>
      <c r="F2" s="296"/>
      <c r="G2" s="296"/>
      <c r="H2" s="296"/>
      <c r="I2" s="296"/>
      <c r="J2" s="296"/>
      <c r="K2" s="296"/>
      <c r="L2" s="296"/>
      <c r="M2" s="296"/>
      <c r="N2" s="296"/>
      <c r="O2" s="296"/>
    </row>
    <row r="4" spans="1:15" x14ac:dyDescent="0.25">
      <c r="A4" s="297" t="s">
        <v>185</v>
      </c>
      <c r="B4" s="297" t="s">
        <v>184</v>
      </c>
      <c r="C4" s="297" t="s">
        <v>183</v>
      </c>
      <c r="D4" s="297" t="s">
        <v>182</v>
      </c>
      <c r="E4" s="298" t="s">
        <v>181</v>
      </c>
      <c r="F4" s="298"/>
      <c r="G4" s="298"/>
      <c r="H4" s="298"/>
      <c r="I4" s="298"/>
      <c r="J4" s="298"/>
      <c r="K4" s="298"/>
      <c r="L4" s="298"/>
      <c r="M4" s="298"/>
      <c r="N4" s="298"/>
      <c r="O4" s="298"/>
    </row>
    <row r="5" spans="1:15" ht="90" x14ac:dyDescent="0.25">
      <c r="A5" s="297"/>
      <c r="B5" s="297"/>
      <c r="C5" s="297"/>
      <c r="D5" s="297"/>
      <c r="E5" s="63" t="s">
        <v>213</v>
      </c>
      <c r="F5" s="63" t="s">
        <v>180</v>
      </c>
      <c r="G5" s="63" t="s">
        <v>214</v>
      </c>
      <c r="H5" s="63" t="s">
        <v>179</v>
      </c>
      <c r="I5" s="63" t="s">
        <v>178</v>
      </c>
      <c r="J5" s="63" t="s">
        <v>215</v>
      </c>
      <c r="K5" s="63" t="s">
        <v>177</v>
      </c>
      <c r="L5" s="63" t="s">
        <v>176</v>
      </c>
      <c r="M5" s="63" t="s">
        <v>175</v>
      </c>
      <c r="N5" s="63" t="s">
        <v>174</v>
      </c>
      <c r="O5" s="63" t="s">
        <v>173</v>
      </c>
    </row>
    <row r="6" spans="1:15" ht="22.5" x14ac:dyDescent="0.25">
      <c r="A6" s="297"/>
      <c r="B6" s="297"/>
      <c r="C6" s="297"/>
      <c r="D6" s="297"/>
      <c r="E6" s="63" t="s">
        <v>172</v>
      </c>
      <c r="F6" s="63" t="s">
        <v>172</v>
      </c>
      <c r="G6" s="63" t="s">
        <v>172</v>
      </c>
      <c r="H6" s="63" t="s">
        <v>172</v>
      </c>
      <c r="I6" s="63" t="s">
        <v>172</v>
      </c>
      <c r="J6" s="63" t="s">
        <v>172</v>
      </c>
      <c r="K6" s="63" t="s">
        <v>172</v>
      </c>
      <c r="L6" s="63" t="s">
        <v>172</v>
      </c>
      <c r="M6" s="63" t="s">
        <v>172</v>
      </c>
      <c r="N6" s="63" t="s">
        <v>172</v>
      </c>
      <c r="O6" s="63" t="s">
        <v>172</v>
      </c>
    </row>
    <row r="7" spans="1:15" x14ac:dyDescent="0.25">
      <c r="A7" s="61"/>
      <c r="B7" s="62"/>
      <c r="C7" s="61"/>
      <c r="D7" s="61"/>
      <c r="E7" s="61"/>
      <c r="F7" s="61"/>
      <c r="G7" s="61"/>
      <c r="H7" s="61"/>
      <c r="I7" s="61"/>
      <c r="J7" s="61"/>
      <c r="K7" s="61"/>
      <c r="L7" s="61"/>
      <c r="M7" s="61"/>
      <c r="N7" s="61"/>
      <c r="O7" s="61"/>
    </row>
    <row r="8" spans="1:15" x14ac:dyDescent="0.25">
      <c r="A8" s="60">
        <v>1</v>
      </c>
      <c r="B8" s="60" t="s">
        <v>216</v>
      </c>
      <c r="C8" s="60">
        <v>1</v>
      </c>
      <c r="D8" s="64">
        <v>43845</v>
      </c>
      <c r="E8" s="60">
        <v>5</v>
      </c>
      <c r="F8" s="60">
        <v>5</v>
      </c>
      <c r="G8" s="60">
        <v>5</v>
      </c>
      <c r="H8" s="60">
        <v>5</v>
      </c>
      <c r="I8" s="60">
        <v>5</v>
      </c>
      <c r="J8" s="60">
        <v>5</v>
      </c>
      <c r="K8" s="60">
        <v>5</v>
      </c>
      <c r="L8" s="60">
        <v>5</v>
      </c>
      <c r="M8" s="60">
        <v>5</v>
      </c>
      <c r="N8" s="60">
        <v>5</v>
      </c>
      <c r="O8" s="60">
        <v>5</v>
      </c>
    </row>
    <row r="9" spans="1:15" x14ac:dyDescent="0.25">
      <c r="A9" s="60">
        <v>2</v>
      </c>
      <c r="B9" s="60" t="s">
        <v>216</v>
      </c>
      <c r="C9" s="60">
        <v>2</v>
      </c>
      <c r="D9" s="64">
        <v>43845</v>
      </c>
      <c r="E9" s="198">
        <v>5</v>
      </c>
      <c r="F9" s="198">
        <v>5</v>
      </c>
      <c r="G9" s="198">
        <v>5</v>
      </c>
      <c r="H9" s="198">
        <v>5</v>
      </c>
      <c r="I9" s="198">
        <v>5</v>
      </c>
      <c r="J9" s="198">
        <v>5</v>
      </c>
      <c r="K9" s="198">
        <v>5</v>
      </c>
      <c r="L9" s="198">
        <v>5</v>
      </c>
      <c r="M9" s="198">
        <v>5</v>
      </c>
      <c r="N9" s="198">
        <v>5</v>
      </c>
      <c r="O9" s="198">
        <v>5</v>
      </c>
    </row>
    <row r="10" spans="1:15" x14ac:dyDescent="0.25">
      <c r="A10" s="60">
        <v>3</v>
      </c>
      <c r="B10" s="60" t="s">
        <v>216</v>
      </c>
      <c r="C10" s="60">
        <v>3</v>
      </c>
      <c r="D10" s="64">
        <v>43883</v>
      </c>
      <c r="E10" s="198">
        <v>5</v>
      </c>
      <c r="F10" s="198">
        <v>5</v>
      </c>
      <c r="G10" s="198">
        <v>5</v>
      </c>
      <c r="H10" s="198">
        <v>5</v>
      </c>
      <c r="I10" s="198">
        <v>5</v>
      </c>
      <c r="J10" s="198">
        <v>5</v>
      </c>
      <c r="K10" s="198">
        <v>5</v>
      </c>
      <c r="L10" s="198">
        <v>5</v>
      </c>
      <c r="M10" s="198">
        <v>5</v>
      </c>
      <c r="N10" s="198">
        <v>5</v>
      </c>
      <c r="O10" s="198">
        <v>5</v>
      </c>
    </row>
    <row r="11" spans="1:15" x14ac:dyDescent="0.25">
      <c r="A11" s="60">
        <v>4</v>
      </c>
      <c r="B11" s="60" t="s">
        <v>216</v>
      </c>
      <c r="C11" s="60">
        <v>4</v>
      </c>
      <c r="D11" s="64">
        <v>43887</v>
      </c>
      <c r="E11" s="198">
        <v>5</v>
      </c>
      <c r="F11" s="198">
        <v>5</v>
      </c>
      <c r="G11" s="198">
        <v>5</v>
      </c>
      <c r="H11" s="198">
        <v>5</v>
      </c>
      <c r="I11" s="198">
        <v>5</v>
      </c>
      <c r="J11" s="198">
        <v>5</v>
      </c>
      <c r="K11" s="198">
        <v>5</v>
      </c>
      <c r="L11" s="198">
        <v>5</v>
      </c>
      <c r="M11" s="198">
        <v>5</v>
      </c>
      <c r="N11" s="198">
        <v>5</v>
      </c>
      <c r="O11" s="198">
        <v>5</v>
      </c>
    </row>
    <row r="12" spans="1:15" x14ac:dyDescent="0.25">
      <c r="A12" s="60">
        <v>5</v>
      </c>
      <c r="B12" s="60" t="s">
        <v>216</v>
      </c>
      <c r="C12" s="60">
        <v>5</v>
      </c>
      <c r="D12" s="64">
        <v>43894</v>
      </c>
      <c r="E12" s="198">
        <v>5</v>
      </c>
      <c r="F12" s="198">
        <v>5</v>
      </c>
      <c r="G12" s="198">
        <v>5</v>
      </c>
      <c r="H12" s="198">
        <v>5</v>
      </c>
      <c r="I12" s="198">
        <v>5</v>
      </c>
      <c r="J12" s="198">
        <v>5</v>
      </c>
      <c r="K12" s="198">
        <v>5</v>
      </c>
      <c r="L12" s="198">
        <v>5</v>
      </c>
      <c r="M12" s="198">
        <v>5</v>
      </c>
      <c r="N12" s="198">
        <v>5</v>
      </c>
      <c r="O12" s="198">
        <v>5</v>
      </c>
    </row>
    <row r="13" spans="1:15" x14ac:dyDescent="0.25">
      <c r="A13" s="60">
        <v>6</v>
      </c>
      <c r="B13" s="60" t="s">
        <v>216</v>
      </c>
      <c r="C13" s="60">
        <v>6</v>
      </c>
      <c r="D13" s="64">
        <v>43908</v>
      </c>
      <c r="E13" s="198">
        <v>5</v>
      </c>
      <c r="F13" s="198">
        <v>5</v>
      </c>
      <c r="G13" s="198">
        <v>5</v>
      </c>
      <c r="H13" s="198">
        <v>5</v>
      </c>
      <c r="I13" s="198">
        <v>5</v>
      </c>
      <c r="J13" s="198">
        <v>5</v>
      </c>
      <c r="K13" s="198">
        <v>5</v>
      </c>
      <c r="L13" s="198">
        <v>5</v>
      </c>
      <c r="M13" s="198">
        <v>5</v>
      </c>
      <c r="N13" s="198">
        <v>5</v>
      </c>
      <c r="O13" s="198">
        <v>5</v>
      </c>
    </row>
    <row r="14" spans="1:15" x14ac:dyDescent="0.25">
      <c r="A14" s="60">
        <v>7</v>
      </c>
      <c r="B14" s="60" t="s">
        <v>216</v>
      </c>
      <c r="C14" s="60">
        <v>7</v>
      </c>
      <c r="D14" s="64">
        <v>43936</v>
      </c>
      <c r="E14" s="198">
        <v>5</v>
      </c>
      <c r="F14" s="198">
        <v>5</v>
      </c>
      <c r="G14" s="198">
        <v>5</v>
      </c>
      <c r="H14" s="198">
        <v>5</v>
      </c>
      <c r="I14" s="198">
        <v>5</v>
      </c>
      <c r="J14" s="198">
        <v>5</v>
      </c>
      <c r="K14" s="198">
        <v>5</v>
      </c>
      <c r="L14" s="198">
        <v>5</v>
      </c>
      <c r="M14" s="198">
        <v>5</v>
      </c>
      <c r="N14" s="198">
        <v>5</v>
      </c>
      <c r="O14" s="198">
        <v>5</v>
      </c>
    </row>
    <row r="15" spans="1:15" x14ac:dyDescent="0.25">
      <c r="A15" s="60">
        <v>8</v>
      </c>
      <c r="B15" s="60" t="s">
        <v>216</v>
      </c>
      <c r="C15" s="60">
        <v>8</v>
      </c>
      <c r="D15" s="64">
        <v>43936</v>
      </c>
      <c r="E15" s="198">
        <v>5</v>
      </c>
      <c r="F15" s="198">
        <v>5</v>
      </c>
      <c r="G15" s="198">
        <v>5</v>
      </c>
      <c r="H15" s="198">
        <v>5</v>
      </c>
      <c r="I15" s="198">
        <v>5</v>
      </c>
      <c r="J15" s="198">
        <v>5</v>
      </c>
      <c r="K15" s="198">
        <v>5</v>
      </c>
      <c r="L15" s="198">
        <v>5</v>
      </c>
      <c r="M15" s="198">
        <v>5</v>
      </c>
      <c r="N15" s="198">
        <v>5</v>
      </c>
      <c r="O15" s="198">
        <v>5</v>
      </c>
    </row>
    <row r="16" spans="1:15" x14ac:dyDescent="0.25">
      <c r="A16" s="60">
        <v>9</v>
      </c>
      <c r="B16" s="60" t="s">
        <v>216</v>
      </c>
      <c r="C16" s="60">
        <v>9</v>
      </c>
      <c r="D16" s="64">
        <v>43971</v>
      </c>
      <c r="E16" s="198">
        <v>5</v>
      </c>
      <c r="F16" s="198">
        <v>5</v>
      </c>
      <c r="G16" s="198">
        <v>5</v>
      </c>
      <c r="H16" s="198">
        <v>5</v>
      </c>
      <c r="I16" s="198">
        <v>5</v>
      </c>
      <c r="J16" s="198">
        <v>5</v>
      </c>
      <c r="K16" s="198">
        <v>5</v>
      </c>
      <c r="L16" s="198">
        <v>5</v>
      </c>
      <c r="M16" s="198">
        <v>5</v>
      </c>
      <c r="N16" s="198">
        <v>5</v>
      </c>
      <c r="O16" s="198">
        <v>5</v>
      </c>
    </row>
    <row r="17" spans="1:15" x14ac:dyDescent="0.25">
      <c r="A17" s="60">
        <v>10</v>
      </c>
      <c r="B17" s="60" t="s">
        <v>216</v>
      </c>
      <c r="C17" s="60">
        <v>10</v>
      </c>
      <c r="D17" s="64">
        <v>43612</v>
      </c>
      <c r="E17" s="198">
        <v>5</v>
      </c>
      <c r="F17" s="198">
        <v>5</v>
      </c>
      <c r="G17" s="198">
        <v>5</v>
      </c>
      <c r="H17" s="198">
        <v>5</v>
      </c>
      <c r="I17" s="198">
        <v>5</v>
      </c>
      <c r="J17" s="198">
        <v>5</v>
      </c>
      <c r="K17" s="198">
        <v>5</v>
      </c>
      <c r="L17" s="198">
        <v>5</v>
      </c>
      <c r="M17" s="198">
        <v>5</v>
      </c>
      <c r="N17" s="198">
        <v>5</v>
      </c>
      <c r="O17" s="198">
        <v>5</v>
      </c>
    </row>
    <row r="18" spans="1:15" x14ac:dyDescent="0.25">
      <c r="A18" s="60">
        <v>11</v>
      </c>
      <c r="B18" s="60" t="s">
        <v>216</v>
      </c>
      <c r="C18" s="60">
        <v>11</v>
      </c>
      <c r="D18" s="64">
        <v>43992</v>
      </c>
      <c r="E18" s="198">
        <v>5</v>
      </c>
      <c r="F18" s="198">
        <v>5</v>
      </c>
      <c r="G18" s="198">
        <v>5</v>
      </c>
      <c r="H18" s="198">
        <v>5</v>
      </c>
      <c r="I18" s="198">
        <v>5</v>
      </c>
      <c r="J18" s="198">
        <v>5</v>
      </c>
      <c r="K18" s="198">
        <v>5</v>
      </c>
      <c r="L18" s="198">
        <v>5</v>
      </c>
      <c r="M18" s="198">
        <v>5</v>
      </c>
      <c r="N18" s="198">
        <v>5</v>
      </c>
      <c r="O18" s="198">
        <v>5</v>
      </c>
    </row>
    <row r="19" spans="1:15" x14ac:dyDescent="0.25">
      <c r="A19" s="60">
        <v>12</v>
      </c>
      <c r="B19" s="60" t="s">
        <v>216</v>
      </c>
      <c r="C19" s="60">
        <v>12</v>
      </c>
      <c r="D19" s="64">
        <v>44006</v>
      </c>
      <c r="E19" s="198">
        <v>5</v>
      </c>
      <c r="F19" s="198">
        <v>5</v>
      </c>
      <c r="G19" s="198">
        <v>5</v>
      </c>
      <c r="H19" s="198">
        <v>5</v>
      </c>
      <c r="I19" s="198">
        <v>5</v>
      </c>
      <c r="J19" s="198">
        <v>5</v>
      </c>
      <c r="K19" s="198">
        <v>5</v>
      </c>
      <c r="L19" s="198">
        <v>5</v>
      </c>
      <c r="M19" s="198">
        <v>5</v>
      </c>
      <c r="N19" s="198">
        <v>5</v>
      </c>
      <c r="O19" s="198">
        <v>5</v>
      </c>
    </row>
    <row r="20" spans="1:15" x14ac:dyDescent="0.25">
      <c r="A20" s="60">
        <v>13</v>
      </c>
      <c r="B20" s="60" t="s">
        <v>216</v>
      </c>
      <c r="C20" s="60">
        <v>13</v>
      </c>
      <c r="D20" s="64">
        <v>44020</v>
      </c>
      <c r="E20" s="198">
        <v>5</v>
      </c>
      <c r="F20" s="198">
        <v>5</v>
      </c>
      <c r="G20" s="198">
        <v>5</v>
      </c>
      <c r="H20" s="198">
        <v>5</v>
      </c>
      <c r="I20" s="198">
        <v>5</v>
      </c>
      <c r="J20" s="198">
        <v>5</v>
      </c>
      <c r="K20" s="198">
        <v>5</v>
      </c>
      <c r="L20" s="198">
        <v>5</v>
      </c>
      <c r="M20" s="198">
        <v>5</v>
      </c>
      <c r="N20" s="198">
        <v>5</v>
      </c>
      <c r="O20" s="198">
        <v>5</v>
      </c>
    </row>
    <row r="21" spans="1:15" x14ac:dyDescent="0.25">
      <c r="A21" s="60">
        <v>14</v>
      </c>
      <c r="B21" s="60" t="s">
        <v>216</v>
      </c>
      <c r="C21" s="60">
        <v>14</v>
      </c>
      <c r="D21" s="64">
        <v>44034</v>
      </c>
      <c r="E21" s="198">
        <v>5</v>
      </c>
      <c r="F21" s="198">
        <v>5</v>
      </c>
      <c r="G21" s="198">
        <v>5</v>
      </c>
      <c r="H21" s="198">
        <v>5</v>
      </c>
      <c r="I21" s="198">
        <v>5</v>
      </c>
      <c r="J21" s="198">
        <v>5</v>
      </c>
      <c r="K21" s="198">
        <v>5</v>
      </c>
      <c r="L21" s="198">
        <v>5</v>
      </c>
      <c r="M21" s="198">
        <v>5</v>
      </c>
      <c r="N21" s="198">
        <v>5</v>
      </c>
      <c r="O21" s="198">
        <v>5</v>
      </c>
    </row>
    <row r="22" spans="1:15" x14ac:dyDescent="0.25">
      <c r="A22" s="60">
        <v>15</v>
      </c>
      <c r="B22" s="60" t="s">
        <v>216</v>
      </c>
      <c r="C22" s="60">
        <v>15</v>
      </c>
      <c r="D22" s="64">
        <v>44055</v>
      </c>
      <c r="E22" s="198">
        <v>5</v>
      </c>
      <c r="F22" s="198">
        <v>5</v>
      </c>
      <c r="G22" s="198">
        <v>5</v>
      </c>
      <c r="H22" s="198">
        <v>5</v>
      </c>
      <c r="I22" s="198">
        <v>5</v>
      </c>
      <c r="J22" s="198">
        <v>5</v>
      </c>
      <c r="K22" s="198">
        <v>5</v>
      </c>
      <c r="L22" s="198">
        <v>5</v>
      </c>
      <c r="M22" s="198">
        <v>5</v>
      </c>
      <c r="N22" s="198">
        <v>5</v>
      </c>
      <c r="O22" s="198">
        <v>5</v>
      </c>
    </row>
    <row r="23" spans="1:15" x14ac:dyDescent="0.25">
      <c r="A23" s="60">
        <v>16</v>
      </c>
      <c r="B23" s="60" t="s">
        <v>216</v>
      </c>
      <c r="C23" s="60">
        <v>16</v>
      </c>
      <c r="D23" s="64">
        <v>44069</v>
      </c>
      <c r="E23" s="198">
        <v>5</v>
      </c>
      <c r="F23" s="198">
        <v>5</v>
      </c>
      <c r="G23" s="198">
        <v>5</v>
      </c>
      <c r="H23" s="198">
        <v>5</v>
      </c>
      <c r="I23" s="198">
        <v>5</v>
      </c>
      <c r="J23" s="198">
        <v>5</v>
      </c>
      <c r="K23" s="198">
        <v>5</v>
      </c>
      <c r="L23" s="198">
        <v>5</v>
      </c>
      <c r="M23" s="198">
        <v>5</v>
      </c>
      <c r="N23" s="198">
        <v>5</v>
      </c>
      <c r="O23" s="198">
        <v>5</v>
      </c>
    </row>
    <row r="24" spans="1:15" x14ac:dyDescent="0.25">
      <c r="A24" s="60">
        <v>17</v>
      </c>
      <c r="B24" s="60" t="s">
        <v>216</v>
      </c>
      <c r="C24" s="60">
        <v>17</v>
      </c>
      <c r="D24" s="64">
        <v>44083</v>
      </c>
      <c r="E24" s="198">
        <v>5</v>
      </c>
      <c r="F24" s="198">
        <v>5</v>
      </c>
      <c r="G24" s="198">
        <v>5</v>
      </c>
      <c r="H24" s="198">
        <v>5</v>
      </c>
      <c r="I24" s="198">
        <v>5</v>
      </c>
      <c r="J24" s="198">
        <v>5</v>
      </c>
      <c r="K24" s="198">
        <v>5</v>
      </c>
      <c r="L24" s="198">
        <v>5</v>
      </c>
      <c r="M24" s="198">
        <v>5</v>
      </c>
      <c r="N24" s="198">
        <v>5</v>
      </c>
      <c r="O24" s="198">
        <v>5</v>
      </c>
    </row>
    <row r="25" spans="1:15" x14ac:dyDescent="0.25">
      <c r="A25" s="60">
        <v>18</v>
      </c>
      <c r="B25" s="60" t="s">
        <v>216</v>
      </c>
      <c r="C25" s="60">
        <v>18</v>
      </c>
      <c r="D25" s="64">
        <v>44097</v>
      </c>
      <c r="E25" s="198">
        <v>5</v>
      </c>
      <c r="F25" s="198">
        <v>5</v>
      </c>
      <c r="G25" s="198">
        <v>5</v>
      </c>
      <c r="H25" s="198">
        <v>5</v>
      </c>
      <c r="I25" s="198">
        <v>5</v>
      </c>
      <c r="J25" s="198">
        <v>5</v>
      </c>
      <c r="K25" s="198">
        <v>5</v>
      </c>
      <c r="L25" s="198">
        <v>5</v>
      </c>
      <c r="M25" s="198">
        <v>5</v>
      </c>
      <c r="N25" s="198">
        <v>5</v>
      </c>
      <c r="O25" s="198">
        <v>5</v>
      </c>
    </row>
    <row r="26" spans="1:15" x14ac:dyDescent="0.25">
      <c r="A26" s="60">
        <v>19</v>
      </c>
      <c r="B26" s="60" t="s">
        <v>216</v>
      </c>
      <c r="C26" s="60">
        <v>19</v>
      </c>
      <c r="D26" s="64">
        <v>44125</v>
      </c>
      <c r="E26" s="198">
        <v>5</v>
      </c>
      <c r="F26" s="198">
        <v>5</v>
      </c>
      <c r="G26" s="198">
        <v>5</v>
      </c>
      <c r="H26" s="198">
        <v>5</v>
      </c>
      <c r="I26" s="198">
        <v>5</v>
      </c>
      <c r="J26" s="198">
        <v>5</v>
      </c>
      <c r="K26" s="198">
        <v>5</v>
      </c>
      <c r="L26" s="198">
        <v>5</v>
      </c>
      <c r="M26" s="198">
        <v>5</v>
      </c>
      <c r="N26" s="198">
        <v>5</v>
      </c>
      <c r="O26" s="198">
        <v>5</v>
      </c>
    </row>
    <row r="27" spans="1:15" x14ac:dyDescent="0.25">
      <c r="A27" s="60">
        <v>20</v>
      </c>
      <c r="B27" s="60" t="s">
        <v>216</v>
      </c>
      <c r="C27" s="60">
        <v>20</v>
      </c>
      <c r="D27" s="64">
        <v>44132</v>
      </c>
      <c r="E27" s="198">
        <v>5</v>
      </c>
      <c r="F27" s="198">
        <v>5</v>
      </c>
      <c r="G27" s="198">
        <v>5</v>
      </c>
      <c r="H27" s="198">
        <v>5</v>
      </c>
      <c r="I27" s="198">
        <v>5</v>
      </c>
      <c r="J27" s="198">
        <v>5</v>
      </c>
      <c r="K27" s="198">
        <v>5</v>
      </c>
      <c r="L27" s="198">
        <v>5</v>
      </c>
      <c r="M27" s="198">
        <v>5</v>
      </c>
      <c r="N27" s="198">
        <v>5</v>
      </c>
      <c r="O27" s="198">
        <v>5</v>
      </c>
    </row>
    <row r="28" spans="1:15" x14ac:dyDescent="0.25">
      <c r="A28" s="60">
        <v>21</v>
      </c>
      <c r="B28" s="60" t="s">
        <v>216</v>
      </c>
      <c r="C28" s="60">
        <v>21</v>
      </c>
      <c r="D28" s="64">
        <v>44156</v>
      </c>
      <c r="E28" s="198">
        <v>5</v>
      </c>
      <c r="F28" s="198">
        <v>5</v>
      </c>
      <c r="G28" s="198">
        <v>5</v>
      </c>
      <c r="H28" s="198">
        <v>5</v>
      </c>
      <c r="I28" s="198">
        <v>5</v>
      </c>
      <c r="J28" s="198">
        <v>5</v>
      </c>
      <c r="K28" s="198">
        <v>5</v>
      </c>
      <c r="L28" s="198">
        <v>5</v>
      </c>
      <c r="M28" s="198">
        <v>5</v>
      </c>
      <c r="N28" s="198">
        <v>5</v>
      </c>
      <c r="O28" s="198">
        <v>5</v>
      </c>
    </row>
    <row r="29" spans="1:15" x14ac:dyDescent="0.25">
      <c r="A29" s="60">
        <v>22</v>
      </c>
      <c r="B29" s="60" t="s">
        <v>216</v>
      </c>
      <c r="C29" s="60">
        <v>22</v>
      </c>
      <c r="D29" s="64">
        <v>44160</v>
      </c>
      <c r="E29" s="198">
        <v>5</v>
      </c>
      <c r="F29" s="198">
        <v>5</v>
      </c>
      <c r="G29" s="198">
        <v>5</v>
      </c>
      <c r="H29" s="198">
        <v>5</v>
      </c>
      <c r="I29" s="198">
        <v>5</v>
      </c>
      <c r="J29" s="198">
        <v>5</v>
      </c>
      <c r="K29" s="198">
        <v>5</v>
      </c>
      <c r="L29" s="198">
        <v>5</v>
      </c>
      <c r="M29" s="198">
        <v>5</v>
      </c>
      <c r="N29" s="198">
        <v>5</v>
      </c>
      <c r="O29" s="198">
        <v>5</v>
      </c>
    </row>
    <row r="30" spans="1:15" x14ac:dyDescent="0.25">
      <c r="A30" s="60">
        <v>23</v>
      </c>
      <c r="B30" s="60" t="s">
        <v>216</v>
      </c>
      <c r="C30" s="60">
        <v>23</v>
      </c>
      <c r="D30" s="64">
        <v>44174</v>
      </c>
      <c r="E30" s="198">
        <v>5</v>
      </c>
      <c r="F30" s="198">
        <v>5</v>
      </c>
      <c r="G30" s="198">
        <v>5</v>
      </c>
      <c r="H30" s="198">
        <v>5</v>
      </c>
      <c r="I30" s="198">
        <v>5</v>
      </c>
      <c r="J30" s="198">
        <v>5</v>
      </c>
      <c r="K30" s="198">
        <v>5</v>
      </c>
      <c r="L30" s="198">
        <v>5</v>
      </c>
      <c r="M30" s="198">
        <v>5</v>
      </c>
      <c r="N30" s="198">
        <v>5</v>
      </c>
      <c r="O30" s="198">
        <v>5</v>
      </c>
    </row>
    <row r="31" spans="1:15" x14ac:dyDescent="0.25">
      <c r="A31" s="60">
        <v>24</v>
      </c>
      <c r="B31" s="60" t="s">
        <v>216</v>
      </c>
      <c r="C31" s="60">
        <v>24</v>
      </c>
      <c r="D31" s="64">
        <v>44188</v>
      </c>
      <c r="E31" s="198">
        <v>5</v>
      </c>
      <c r="F31" s="198">
        <v>5</v>
      </c>
      <c r="G31" s="198">
        <v>5</v>
      </c>
      <c r="H31" s="198">
        <v>5</v>
      </c>
      <c r="I31" s="198">
        <v>5</v>
      </c>
      <c r="J31" s="198">
        <v>5</v>
      </c>
      <c r="K31" s="198">
        <v>5</v>
      </c>
      <c r="L31" s="198">
        <v>5</v>
      </c>
      <c r="M31" s="198">
        <v>5</v>
      </c>
      <c r="N31" s="198">
        <v>5</v>
      </c>
      <c r="O31" s="198">
        <v>5</v>
      </c>
    </row>
  </sheetData>
  <autoFilter ref="A7:P9"/>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10"/>
  <sheetViews>
    <sheetView tabSelected="1" zoomScale="85" zoomScaleNormal="85" zoomScaleSheetLayoutView="80" workbookViewId="0">
      <selection activeCell="J26" sqref="J26"/>
    </sheetView>
  </sheetViews>
  <sheetFormatPr defaultRowHeight="15" x14ac:dyDescent="0.25"/>
  <cols>
    <col min="1" max="1" width="10.140625" style="69" customWidth="1"/>
    <col min="2" max="2" width="18.7109375" style="70" customWidth="1"/>
    <col min="3" max="3" width="15" style="69" customWidth="1"/>
    <col min="4" max="4" width="10.140625" style="71" customWidth="1"/>
    <col min="5" max="30" width="10.140625" style="69" customWidth="1"/>
    <col min="31" max="31" width="10.140625" style="74" customWidth="1"/>
    <col min="32" max="36" width="9.140625" customWidth="1"/>
  </cols>
  <sheetData>
    <row r="2" spans="1:32" x14ac:dyDescent="0.25">
      <c r="AD2" s="299"/>
      <c r="AE2" s="299"/>
    </row>
    <row r="3" spans="1:32" ht="15.75" x14ac:dyDescent="0.25">
      <c r="A3" s="301" t="s">
        <v>210</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row>
    <row r="5" spans="1:32" s="4" customFormat="1" ht="54.75" customHeight="1" x14ac:dyDescent="0.25">
      <c r="A5" s="300" t="s">
        <v>0</v>
      </c>
      <c r="B5" s="302" t="s">
        <v>70</v>
      </c>
      <c r="C5" s="300" t="s">
        <v>44</v>
      </c>
      <c r="D5" s="303" t="s">
        <v>45</v>
      </c>
      <c r="E5" s="300" t="s">
        <v>49</v>
      </c>
      <c r="F5" s="300"/>
      <c r="G5" s="300"/>
      <c r="H5" s="300"/>
      <c r="I5" s="300"/>
      <c r="J5" s="300" t="s">
        <v>56</v>
      </c>
      <c r="K5" s="300"/>
      <c r="L5" s="300"/>
      <c r="M5" s="300"/>
      <c r="N5" s="300"/>
      <c r="O5" s="300"/>
      <c r="P5" s="300" t="s">
        <v>67</v>
      </c>
      <c r="Q5" s="300"/>
      <c r="R5" s="300"/>
      <c r="S5" s="300"/>
      <c r="T5" s="300"/>
      <c r="U5" s="300"/>
      <c r="V5" s="300"/>
      <c r="W5" s="300" t="s">
        <v>59</v>
      </c>
      <c r="X5" s="300"/>
      <c r="Y5" s="300"/>
      <c r="Z5" s="300"/>
      <c r="AA5" s="300" t="s">
        <v>63</v>
      </c>
      <c r="AB5" s="300"/>
      <c r="AC5" s="300"/>
      <c r="AD5" s="300" t="s">
        <v>227</v>
      </c>
      <c r="AE5" s="300"/>
      <c r="AF5" s="59"/>
    </row>
    <row r="6" spans="1:32" s="4" customFormat="1" ht="102" x14ac:dyDescent="0.25">
      <c r="A6" s="300"/>
      <c r="B6" s="302"/>
      <c r="C6" s="300"/>
      <c r="D6" s="303"/>
      <c r="E6" s="72" t="s">
        <v>171</v>
      </c>
      <c r="F6" s="72" t="s">
        <v>46</v>
      </c>
      <c r="G6" s="72" t="s">
        <v>47</v>
      </c>
      <c r="H6" s="72" t="s">
        <v>48</v>
      </c>
      <c r="I6" s="72" t="s">
        <v>54</v>
      </c>
      <c r="J6" s="72" t="s">
        <v>50</v>
      </c>
      <c r="K6" s="72" t="s">
        <v>51</v>
      </c>
      <c r="L6" s="72" t="s">
        <v>52</v>
      </c>
      <c r="M6" s="72" t="s">
        <v>53</v>
      </c>
      <c r="N6" s="72" t="s">
        <v>55</v>
      </c>
      <c r="O6" s="72" t="s">
        <v>54</v>
      </c>
      <c r="P6" s="72" t="s">
        <v>57</v>
      </c>
      <c r="Q6" s="72" t="s">
        <v>26</v>
      </c>
      <c r="R6" s="72" t="s">
        <v>51</v>
      </c>
      <c r="S6" s="72" t="s">
        <v>52</v>
      </c>
      <c r="T6" s="72" t="s">
        <v>53</v>
      </c>
      <c r="U6" s="72" t="s">
        <v>58</v>
      </c>
      <c r="V6" s="72" t="s">
        <v>54</v>
      </c>
      <c r="W6" s="72" t="s">
        <v>60</v>
      </c>
      <c r="X6" s="72" t="s">
        <v>61</v>
      </c>
      <c r="Y6" s="72" t="s">
        <v>62</v>
      </c>
      <c r="Z6" s="72" t="s">
        <v>54</v>
      </c>
      <c r="AA6" s="72" t="s">
        <v>64</v>
      </c>
      <c r="AB6" s="72" t="s">
        <v>65</v>
      </c>
      <c r="AC6" s="72" t="s">
        <v>66</v>
      </c>
      <c r="AD6" s="72" t="s">
        <v>68</v>
      </c>
      <c r="AE6" s="73" t="s">
        <v>69</v>
      </c>
      <c r="AF6" s="59"/>
    </row>
    <row r="7" spans="1:32" x14ac:dyDescent="0.25">
      <c r="A7" s="72">
        <v>1</v>
      </c>
      <c r="B7" s="199">
        <v>2</v>
      </c>
      <c r="C7" s="200">
        <v>3</v>
      </c>
      <c r="D7" s="202">
        <v>4</v>
      </c>
      <c r="E7" s="200">
        <v>5</v>
      </c>
      <c r="F7" s="200">
        <v>6</v>
      </c>
      <c r="G7" s="200">
        <v>7</v>
      </c>
      <c r="H7" s="200">
        <v>8</v>
      </c>
      <c r="I7" s="200">
        <v>9</v>
      </c>
      <c r="J7" s="200">
        <v>10</v>
      </c>
      <c r="K7" s="200">
        <v>11</v>
      </c>
      <c r="L7" s="200">
        <v>12</v>
      </c>
      <c r="M7" s="200">
        <v>13</v>
      </c>
      <c r="N7" s="200">
        <v>14</v>
      </c>
      <c r="O7" s="200">
        <v>15</v>
      </c>
      <c r="P7" s="200">
        <v>16</v>
      </c>
      <c r="Q7" s="200">
        <v>17</v>
      </c>
      <c r="R7" s="200">
        <v>18</v>
      </c>
      <c r="S7" s="200">
        <v>19</v>
      </c>
      <c r="T7" s="200">
        <v>20</v>
      </c>
      <c r="U7" s="200">
        <v>21</v>
      </c>
      <c r="V7" s="200">
        <v>22</v>
      </c>
      <c r="W7" s="200">
        <v>23</v>
      </c>
      <c r="X7" s="200">
        <v>24</v>
      </c>
      <c r="Y7" s="200">
        <v>25</v>
      </c>
      <c r="Z7" s="200">
        <v>26</v>
      </c>
      <c r="AA7" s="200">
        <v>27</v>
      </c>
      <c r="AB7" s="200">
        <v>28</v>
      </c>
      <c r="AC7" s="200">
        <v>29</v>
      </c>
      <c r="AD7" s="200">
        <v>30</v>
      </c>
      <c r="AE7" s="201">
        <v>31</v>
      </c>
    </row>
    <row r="8" spans="1:32" ht="23.25" customHeight="1" x14ac:dyDescent="0.25">
      <c r="A8" s="204">
        <v>1</v>
      </c>
      <c r="B8" s="205" t="s">
        <v>236</v>
      </c>
      <c r="C8" s="205" t="s">
        <v>237</v>
      </c>
      <c r="D8" s="205"/>
      <c r="E8" s="205"/>
      <c r="F8" s="205"/>
      <c r="G8" s="205"/>
      <c r="H8" s="205" t="s">
        <v>226</v>
      </c>
      <c r="I8" s="205"/>
      <c r="J8" s="205"/>
      <c r="K8" s="205"/>
      <c r="L8" s="205"/>
      <c r="M8" s="205"/>
      <c r="N8" s="205"/>
      <c r="O8" s="205"/>
      <c r="P8" s="205"/>
      <c r="Q8" s="205"/>
      <c r="R8" s="205"/>
      <c r="S8" s="205"/>
      <c r="T8" s="205"/>
      <c r="U8" s="205"/>
      <c r="V8" s="205"/>
      <c r="W8" s="205" t="s">
        <v>226</v>
      </c>
      <c r="X8" s="205"/>
      <c r="Y8" s="205"/>
      <c r="Z8" s="205"/>
      <c r="AA8" s="205" t="s">
        <v>226</v>
      </c>
      <c r="AB8" s="205"/>
      <c r="AC8" s="205"/>
      <c r="AD8" s="205" t="s">
        <v>226</v>
      </c>
      <c r="AE8" s="205"/>
    </row>
    <row r="9" spans="1:32" ht="30" customHeight="1" x14ac:dyDescent="0.25">
      <c r="A9" s="203">
        <v>2</v>
      </c>
      <c r="B9" s="205" t="s">
        <v>228</v>
      </c>
      <c r="C9" s="205" t="s">
        <v>235</v>
      </c>
      <c r="D9" s="199"/>
      <c r="E9" s="199"/>
      <c r="F9" s="199"/>
      <c r="G9" s="199"/>
      <c r="H9" s="199" t="s">
        <v>226</v>
      </c>
      <c r="I9" s="199"/>
      <c r="J9" s="199"/>
      <c r="K9" s="199"/>
      <c r="L9" s="199"/>
      <c r="M9" s="199"/>
      <c r="N9" s="199"/>
      <c r="O9" s="199"/>
      <c r="P9" s="199"/>
      <c r="Q9" s="199"/>
      <c r="R9" s="199"/>
      <c r="S9" s="199"/>
      <c r="T9" s="199"/>
      <c r="U9" s="199"/>
      <c r="V9" s="199"/>
      <c r="W9" s="199" t="s">
        <v>226</v>
      </c>
      <c r="X9" s="199"/>
      <c r="Y9" s="199"/>
      <c r="Z9" s="199"/>
      <c r="AA9" s="199" t="s">
        <v>226</v>
      </c>
      <c r="AB9" s="199"/>
      <c r="AC9" s="199"/>
      <c r="AD9" s="199" t="s">
        <v>226</v>
      </c>
      <c r="AE9" s="199"/>
    </row>
    <row r="10" spans="1:32" x14ac:dyDescent="0.25">
      <c r="X10" s="69" t="s">
        <v>234</v>
      </c>
    </row>
  </sheetData>
  <autoFilter ref="A7:AF9"/>
  <mergeCells count="12">
    <mergeCell ref="AD2:AE2"/>
    <mergeCell ref="P5:V5"/>
    <mergeCell ref="W5:Z5"/>
    <mergeCell ref="AA5:AC5"/>
    <mergeCell ref="AD5:AE5"/>
    <mergeCell ref="A3:AE3"/>
    <mergeCell ref="A5:A6"/>
    <mergeCell ref="B5:B6"/>
    <mergeCell ref="C5:C6"/>
    <mergeCell ref="D5:D6"/>
    <mergeCell ref="E5:I5"/>
    <mergeCell ref="J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96" zoomScaleNormal="100" zoomScaleSheetLayoutView="96" workbookViewId="0">
      <selection activeCell="D16" sqref="D16"/>
    </sheetView>
  </sheetViews>
  <sheetFormatPr defaultRowHeight="15" x14ac:dyDescent="0.25"/>
  <cols>
    <col min="1" max="1" width="13.5703125" style="52" customWidth="1"/>
    <col min="2" max="2" width="12.140625" style="52" customWidth="1"/>
    <col min="3" max="3" width="11.28515625" style="52" customWidth="1"/>
    <col min="4" max="4" width="17.42578125" style="52" customWidth="1"/>
    <col min="5" max="5" width="10" style="52" customWidth="1"/>
    <col min="6" max="7" width="9.140625" style="24"/>
    <col min="8" max="8" width="12.85546875" style="24" customWidth="1"/>
    <col min="9" max="16384" width="9.140625" style="24"/>
  </cols>
  <sheetData>
    <row r="1" spans="1:8" x14ac:dyDescent="0.25">
      <c r="E1" s="53"/>
    </row>
    <row r="2" spans="1:8" ht="34.5" customHeight="1" x14ac:dyDescent="0.25">
      <c r="A2" s="228" t="s">
        <v>192</v>
      </c>
      <c r="B2" s="228"/>
      <c r="C2" s="228"/>
      <c r="D2" s="228"/>
      <c r="E2" s="105"/>
    </row>
    <row r="3" spans="1:8" ht="15.75" x14ac:dyDescent="0.25">
      <c r="A3" s="105"/>
      <c r="B3" s="105"/>
      <c r="C3" s="105"/>
      <c r="D3" s="105"/>
      <c r="E3" s="105"/>
    </row>
    <row r="4" spans="1:8" ht="60" customHeight="1" x14ac:dyDescent="0.25">
      <c r="A4" s="109" t="s">
        <v>151</v>
      </c>
      <c r="B4" s="109" t="s">
        <v>232</v>
      </c>
      <c r="C4" s="109" t="s">
        <v>242</v>
      </c>
      <c r="D4" s="110" t="s">
        <v>152</v>
      </c>
      <c r="E4" s="111" t="s">
        <v>153</v>
      </c>
    </row>
    <row r="5" spans="1:8" ht="31.5" x14ac:dyDescent="0.25">
      <c r="A5" s="106" t="s">
        <v>154</v>
      </c>
      <c r="B5" s="107">
        <v>110</v>
      </c>
      <c r="C5" s="107">
        <v>111</v>
      </c>
      <c r="D5" s="107">
        <f>C5-B5</f>
        <v>1</v>
      </c>
      <c r="E5" s="112">
        <v>8.9999999999999993E-3</v>
      </c>
      <c r="F5" s="113">
        <f>B5/C5*100</f>
        <v>99.099099099099092</v>
      </c>
      <c r="G5" s="24">
        <v>100</v>
      </c>
      <c r="H5" s="113">
        <f>G5-F5</f>
        <v>0.90090090090090769</v>
      </c>
    </row>
    <row r="6" spans="1:8" ht="32.25" customHeight="1" x14ac:dyDescent="0.25">
      <c r="A6" s="106" t="s">
        <v>155</v>
      </c>
      <c r="B6" s="107">
        <v>1</v>
      </c>
      <c r="C6" s="107">
        <v>2</v>
      </c>
      <c r="D6" s="107">
        <f t="shared" ref="D6:D8" si="0">C6-B6</f>
        <v>1</v>
      </c>
      <c r="E6" s="112">
        <v>0.5</v>
      </c>
      <c r="F6" s="113">
        <f t="shared" ref="F6:F8" si="1">B6/C6*100</f>
        <v>50</v>
      </c>
      <c r="G6" s="24">
        <v>100</v>
      </c>
      <c r="H6" s="113">
        <f t="shared" ref="H6:H8" si="2">G6-F6</f>
        <v>50</v>
      </c>
    </row>
    <row r="7" spans="1:8" ht="21" customHeight="1" x14ac:dyDescent="0.25">
      <c r="A7" s="106" t="s">
        <v>156</v>
      </c>
      <c r="B7" s="108">
        <v>11</v>
      </c>
      <c r="C7" s="108">
        <v>11</v>
      </c>
      <c r="D7" s="107">
        <f t="shared" si="0"/>
        <v>0</v>
      </c>
      <c r="E7" s="112">
        <v>0</v>
      </c>
      <c r="F7" s="113">
        <f t="shared" si="1"/>
        <v>100</v>
      </c>
      <c r="G7" s="24">
        <v>100</v>
      </c>
      <c r="H7" s="113">
        <f t="shared" si="2"/>
        <v>0</v>
      </c>
    </row>
    <row r="8" spans="1:8" ht="21" customHeight="1" x14ac:dyDescent="0.25">
      <c r="A8" s="106" t="s">
        <v>157</v>
      </c>
      <c r="B8" s="107">
        <f>B5+B6+B7</f>
        <v>122</v>
      </c>
      <c r="C8" s="107">
        <f>C5+C6+C7</f>
        <v>124</v>
      </c>
      <c r="D8" s="107">
        <f t="shared" si="0"/>
        <v>2</v>
      </c>
      <c r="E8" s="112">
        <v>1.61E-2</v>
      </c>
      <c r="F8" s="113">
        <f t="shared" si="1"/>
        <v>98.387096774193552</v>
      </c>
      <c r="G8" s="24">
        <v>100</v>
      </c>
      <c r="H8" s="113">
        <f t="shared" si="2"/>
        <v>1.6129032258064484</v>
      </c>
    </row>
    <row r="11" spans="1:8" x14ac:dyDescent="0.25">
      <c r="F11" s="113"/>
      <c r="H11" s="113"/>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F13"/>
  <sheetViews>
    <sheetView workbookViewId="0">
      <selection activeCell="D27" sqref="D27"/>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6" ht="52.5" customHeight="1" x14ac:dyDescent="0.25">
      <c r="B4" s="210" t="s">
        <v>193</v>
      </c>
      <c r="C4" s="210"/>
      <c r="D4" s="210"/>
      <c r="E4" s="210"/>
      <c r="F4" s="210"/>
    </row>
    <row r="6" spans="2:6" ht="15.75" thickBot="1" x14ac:dyDescent="0.3"/>
    <row r="7" spans="2:6" ht="15.75" x14ac:dyDescent="0.25">
      <c r="B7" s="229" t="s">
        <v>160</v>
      </c>
      <c r="C7" s="231" t="s">
        <v>161</v>
      </c>
      <c r="D7" s="231"/>
      <c r="E7" s="231"/>
      <c r="F7" s="232"/>
    </row>
    <row r="8" spans="2:6" ht="16.5" thickBot="1" x14ac:dyDescent="0.3">
      <c r="B8" s="230"/>
      <c r="C8" s="126">
        <v>2019</v>
      </c>
      <c r="D8" s="126">
        <v>2020</v>
      </c>
      <c r="E8" s="126" t="s">
        <v>162</v>
      </c>
      <c r="F8" s="127" t="s">
        <v>153</v>
      </c>
    </row>
    <row r="9" spans="2:6" ht="15.75" x14ac:dyDescent="0.25">
      <c r="B9" s="122" t="s">
        <v>194</v>
      </c>
      <c r="C9" s="123">
        <v>1</v>
      </c>
      <c r="D9" s="123">
        <v>1</v>
      </c>
      <c r="E9" s="124">
        <f>D9-C9</f>
        <v>0</v>
      </c>
      <c r="F9" s="125">
        <f>E9</f>
        <v>0</v>
      </c>
    </row>
    <row r="10" spans="2:6" ht="15.75" x14ac:dyDescent="0.25">
      <c r="B10" s="116" t="s">
        <v>195</v>
      </c>
      <c r="C10" s="114">
        <v>7</v>
      </c>
      <c r="D10" s="114">
        <v>7</v>
      </c>
      <c r="E10" s="115">
        <f t="shared" ref="E10:E13" si="0">D10-C10</f>
        <v>0</v>
      </c>
      <c r="F10" s="117">
        <f t="shared" ref="F10:F13" si="1">E10</f>
        <v>0</v>
      </c>
    </row>
    <row r="11" spans="2:6" ht="15.75" x14ac:dyDescent="0.25">
      <c r="B11" s="116" t="s">
        <v>196</v>
      </c>
      <c r="C11" s="114">
        <v>0.06</v>
      </c>
      <c r="D11" s="114">
        <v>0.06</v>
      </c>
      <c r="E11" s="115">
        <f t="shared" si="0"/>
        <v>0</v>
      </c>
      <c r="F11" s="117">
        <f t="shared" si="1"/>
        <v>0</v>
      </c>
    </row>
    <row r="12" spans="2:6" ht="15.75" x14ac:dyDescent="0.25">
      <c r="B12" s="116" t="s">
        <v>197</v>
      </c>
      <c r="C12" s="114">
        <v>35.655999999999999</v>
      </c>
      <c r="D12" s="114">
        <v>35.655999999999999</v>
      </c>
      <c r="E12" s="115">
        <f t="shared" si="0"/>
        <v>0</v>
      </c>
      <c r="F12" s="117">
        <f t="shared" si="1"/>
        <v>0</v>
      </c>
    </row>
    <row r="13" spans="2:6" ht="16.5" thickBot="1" x14ac:dyDescent="0.3">
      <c r="B13" s="118" t="s">
        <v>198</v>
      </c>
      <c r="C13" s="119">
        <v>0.6</v>
      </c>
      <c r="D13" s="119">
        <v>0.6</v>
      </c>
      <c r="E13" s="120">
        <f t="shared" si="0"/>
        <v>0</v>
      </c>
      <c r="F13" s="121">
        <f t="shared" si="1"/>
        <v>0</v>
      </c>
    </row>
  </sheetData>
  <mergeCells count="3">
    <mergeCell ref="B7:B8"/>
    <mergeCell ref="C7:F7"/>
    <mergeCell ref="B4:F4"/>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F16"/>
  <sheetViews>
    <sheetView zoomScaleNormal="100" zoomScaleSheetLayoutView="96" workbookViewId="0">
      <selection activeCell="E23" sqref="E23"/>
    </sheetView>
  </sheetViews>
  <sheetFormatPr defaultRowHeight="15" x14ac:dyDescent="0.25"/>
  <cols>
    <col min="2" max="2" width="36.140625" customWidth="1"/>
    <col min="3" max="3" width="16.85546875" customWidth="1"/>
    <col min="4" max="4" width="15.85546875" customWidth="1"/>
    <col min="5" max="5" width="18.7109375" customWidth="1"/>
  </cols>
  <sheetData>
    <row r="3" spans="2:6" ht="66" customHeight="1" x14ac:dyDescent="0.25">
      <c r="B3" s="210" t="s">
        <v>201</v>
      </c>
      <c r="C3" s="210"/>
      <c r="D3" s="210"/>
      <c r="E3" s="210"/>
    </row>
    <row r="5" spans="2:6" ht="15.75" thickBot="1" x14ac:dyDescent="0.3">
      <c r="C5" s="81"/>
      <c r="D5" s="81"/>
      <c r="E5" s="81"/>
      <c r="F5" s="81"/>
    </row>
    <row r="6" spans="2:6" ht="16.5" thickBot="1" x14ac:dyDescent="0.3">
      <c r="B6" s="233" t="s">
        <v>160</v>
      </c>
      <c r="C6" s="235" t="s">
        <v>163</v>
      </c>
      <c r="D6" s="236"/>
      <c r="E6" s="237"/>
      <c r="F6" s="81"/>
    </row>
    <row r="7" spans="2:6" ht="16.5" thickBot="1" x14ac:dyDescent="0.3">
      <c r="B7" s="234"/>
      <c r="C7" s="133">
        <v>2019</v>
      </c>
      <c r="D7" s="133">
        <v>2020</v>
      </c>
      <c r="E7" s="134" t="s">
        <v>162</v>
      </c>
      <c r="F7" s="81"/>
    </row>
    <row r="8" spans="2:6" ht="15.75" x14ac:dyDescent="0.25">
      <c r="B8" s="135" t="s">
        <v>164</v>
      </c>
      <c r="C8" s="136">
        <v>80</v>
      </c>
      <c r="D8" s="136">
        <v>80</v>
      </c>
      <c r="E8" s="137" t="s">
        <v>82</v>
      </c>
      <c r="F8" s="81"/>
    </row>
    <row r="9" spans="2:6" ht="16.5" thickBot="1" x14ac:dyDescent="0.3">
      <c r="B9" s="138" t="s">
        <v>165</v>
      </c>
      <c r="C9" s="139">
        <v>80</v>
      </c>
      <c r="D9" s="139">
        <v>80</v>
      </c>
      <c r="E9" s="140" t="s">
        <v>82</v>
      </c>
      <c r="F9" s="81"/>
    </row>
    <row r="10" spans="2:6" ht="23.25" customHeight="1" thickBot="1" x14ac:dyDescent="0.3">
      <c r="B10" s="142" t="s">
        <v>166</v>
      </c>
      <c r="C10" s="143">
        <v>80</v>
      </c>
      <c r="D10" s="143">
        <v>80</v>
      </c>
      <c r="E10" s="144" t="s">
        <v>82</v>
      </c>
      <c r="F10" s="81"/>
    </row>
    <row r="11" spans="2:6" ht="15.75" x14ac:dyDescent="0.25">
      <c r="B11" s="141" t="s">
        <v>196</v>
      </c>
      <c r="C11" s="132">
        <v>80</v>
      </c>
      <c r="D11" s="132">
        <v>80</v>
      </c>
      <c r="E11" s="130" t="s">
        <v>82</v>
      </c>
      <c r="F11" s="81"/>
    </row>
    <row r="12" spans="2:6" ht="15.75" x14ac:dyDescent="0.25">
      <c r="B12" s="128" t="s">
        <v>200</v>
      </c>
      <c r="C12" s="132">
        <v>80</v>
      </c>
      <c r="D12" s="132">
        <v>80</v>
      </c>
      <c r="E12" s="129" t="s">
        <v>82</v>
      </c>
      <c r="F12" s="81"/>
    </row>
    <row r="13" spans="2:6" ht="16.5" thickBot="1" x14ac:dyDescent="0.3">
      <c r="B13" s="145" t="s">
        <v>198</v>
      </c>
      <c r="C13" s="139">
        <v>80</v>
      </c>
      <c r="D13" s="139">
        <v>80</v>
      </c>
      <c r="E13" s="140" t="s">
        <v>82</v>
      </c>
      <c r="F13" s="81"/>
    </row>
    <row r="14" spans="2:6" ht="16.5" thickBot="1" x14ac:dyDescent="0.3">
      <c r="B14" s="142" t="s">
        <v>167</v>
      </c>
      <c r="C14" s="143">
        <v>80</v>
      </c>
      <c r="D14" s="143">
        <v>80</v>
      </c>
      <c r="E14" s="144" t="s">
        <v>82</v>
      </c>
      <c r="F14" s="81"/>
    </row>
    <row r="15" spans="2:6" x14ac:dyDescent="0.25">
      <c r="C15" s="81"/>
      <c r="D15" s="81"/>
      <c r="E15" s="81"/>
      <c r="F15" s="81"/>
    </row>
    <row r="16" spans="2:6" x14ac:dyDescent="0.25">
      <c r="C16" s="81"/>
      <c r="D16" s="81"/>
      <c r="E16" s="81"/>
      <c r="F16" s="81"/>
    </row>
  </sheetData>
  <mergeCells count="3">
    <mergeCell ref="B6:B7"/>
    <mergeCell ref="C6:E6"/>
    <mergeCell ref="B3:E3"/>
  </mergeCell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F28"/>
  <sheetViews>
    <sheetView workbookViewId="0">
      <selection activeCell="F9" sqref="F9"/>
    </sheetView>
  </sheetViews>
  <sheetFormatPr defaultRowHeight="15" x14ac:dyDescent="0.25"/>
  <cols>
    <col min="3" max="3" width="56.42578125" customWidth="1"/>
    <col min="4" max="4" width="14" customWidth="1"/>
    <col min="5" max="5" width="14.85546875" customWidth="1"/>
    <col min="6" max="6" width="17.5703125" style="92" customWidth="1"/>
  </cols>
  <sheetData>
    <row r="2" spans="2:6" ht="57.75" customHeight="1" x14ac:dyDescent="0.25">
      <c r="B2" s="210" t="s">
        <v>202</v>
      </c>
      <c r="C2" s="210"/>
      <c r="D2" s="210"/>
      <c r="E2" s="210"/>
      <c r="F2" s="210"/>
    </row>
    <row r="3" spans="2:6" ht="15.75" thickBot="1" x14ac:dyDescent="0.3"/>
    <row r="4" spans="2:6" ht="16.5" thickBot="1" x14ac:dyDescent="0.3">
      <c r="B4" s="238" t="s">
        <v>203</v>
      </c>
      <c r="C4" s="238" t="s">
        <v>96</v>
      </c>
      <c r="D4" s="240" t="s">
        <v>121</v>
      </c>
      <c r="E4" s="241"/>
      <c r="F4" s="242"/>
    </row>
    <row r="5" spans="2:6" ht="48" thickBot="1" x14ac:dyDescent="0.3">
      <c r="B5" s="239"/>
      <c r="C5" s="239"/>
      <c r="D5" s="207">
        <v>2019</v>
      </c>
      <c r="E5" s="207">
        <v>2020</v>
      </c>
      <c r="F5" s="148" t="s">
        <v>122</v>
      </c>
    </row>
    <row r="6" spans="2:6" ht="16.5" thickBot="1" x14ac:dyDescent="0.3">
      <c r="B6" s="46">
        <v>1</v>
      </c>
      <c r="C6" s="39">
        <v>2</v>
      </c>
      <c r="D6" s="39">
        <v>3</v>
      </c>
      <c r="E6" s="39">
        <v>4</v>
      </c>
      <c r="F6" s="131">
        <v>5</v>
      </c>
    </row>
    <row r="7" spans="2:6" ht="31.5" customHeight="1" thickBot="1" x14ac:dyDescent="0.3">
      <c r="B7" s="44">
        <v>1</v>
      </c>
      <c r="C7" s="43" t="s">
        <v>127</v>
      </c>
      <c r="D7" s="89">
        <v>0</v>
      </c>
      <c r="E7" s="89">
        <v>0</v>
      </c>
      <c r="F7" s="93">
        <v>0</v>
      </c>
    </row>
    <row r="8" spans="2:6" ht="16.5" thickBot="1" x14ac:dyDescent="0.3">
      <c r="B8" s="45" t="s">
        <v>10</v>
      </c>
      <c r="C8" s="42" t="s">
        <v>123</v>
      </c>
      <c r="D8" s="88"/>
      <c r="E8" s="90"/>
      <c r="F8" s="93"/>
    </row>
    <row r="9" spans="2:6" ht="16.5" thickBot="1" x14ac:dyDescent="0.3">
      <c r="B9" s="45" t="s">
        <v>11</v>
      </c>
      <c r="C9" s="42" t="s">
        <v>124</v>
      </c>
      <c r="D9" s="88"/>
      <c r="E9" s="90"/>
      <c r="F9" s="93"/>
    </row>
    <row r="10" spans="2:6" ht="16.5" thickBot="1" x14ac:dyDescent="0.3">
      <c r="B10" s="45" t="s">
        <v>13</v>
      </c>
      <c r="C10" s="42" t="s">
        <v>125</v>
      </c>
      <c r="D10" s="88"/>
      <c r="E10" s="90"/>
      <c r="F10" s="93"/>
    </row>
    <row r="11" spans="2:6" ht="16.5" thickBot="1" x14ac:dyDescent="0.3">
      <c r="B11" s="45" t="s">
        <v>133</v>
      </c>
      <c r="C11" s="42" t="s">
        <v>126</v>
      </c>
      <c r="D11" s="88"/>
      <c r="E11" s="90"/>
      <c r="F11" s="93"/>
    </row>
    <row r="12" spans="2:6" ht="32.25" thickBot="1" x14ac:dyDescent="0.3">
      <c r="B12" s="44">
        <v>2</v>
      </c>
      <c r="C12" s="43" t="s">
        <v>128</v>
      </c>
      <c r="D12" s="89">
        <v>0</v>
      </c>
      <c r="E12" s="89">
        <v>0</v>
      </c>
      <c r="F12" s="93">
        <v>0</v>
      </c>
    </row>
    <row r="13" spans="2:6" ht="16.5" thickBot="1" x14ac:dyDescent="0.3">
      <c r="B13" s="45" t="s">
        <v>22</v>
      </c>
      <c r="C13" s="42" t="s">
        <v>123</v>
      </c>
      <c r="D13" s="88"/>
      <c r="E13" s="90"/>
      <c r="F13" s="93"/>
    </row>
    <row r="14" spans="2:6" ht="16.5" thickBot="1" x14ac:dyDescent="0.3">
      <c r="B14" s="45" t="s">
        <v>23</v>
      </c>
      <c r="C14" s="42" t="s">
        <v>124</v>
      </c>
      <c r="D14" s="88"/>
      <c r="E14" s="90"/>
      <c r="F14" s="93"/>
    </row>
    <row r="15" spans="2:6" ht="16.5" thickBot="1" x14ac:dyDescent="0.3">
      <c r="B15" s="45" t="s">
        <v>25</v>
      </c>
      <c r="C15" s="42" t="s">
        <v>125</v>
      </c>
      <c r="D15" s="88"/>
      <c r="E15" s="90"/>
      <c r="F15" s="93"/>
    </row>
    <row r="16" spans="2:6" ht="16.5" thickBot="1" x14ac:dyDescent="0.3">
      <c r="B16" s="45" t="s">
        <v>27</v>
      </c>
      <c r="C16" s="42" t="s">
        <v>126</v>
      </c>
      <c r="D16" s="88"/>
      <c r="E16" s="90"/>
      <c r="F16" s="93"/>
    </row>
    <row r="17" spans="2:6" ht="95.25" thickBot="1" x14ac:dyDescent="0.3">
      <c r="B17" s="44">
        <v>3</v>
      </c>
      <c r="C17" s="43" t="s">
        <v>129</v>
      </c>
      <c r="D17" s="89" t="s">
        <v>82</v>
      </c>
      <c r="E17" s="89" t="s">
        <v>82</v>
      </c>
      <c r="F17" s="93" t="s">
        <v>82</v>
      </c>
    </row>
    <row r="18" spans="2:6" ht="16.5" thickBot="1" x14ac:dyDescent="0.3">
      <c r="B18" s="45" t="s">
        <v>35</v>
      </c>
      <c r="C18" s="42" t="s">
        <v>123</v>
      </c>
      <c r="D18" s="88"/>
      <c r="E18" s="90"/>
      <c r="F18" s="93"/>
    </row>
    <row r="19" spans="2:6" ht="16.5" thickBot="1" x14ac:dyDescent="0.3">
      <c r="B19" s="45" t="s">
        <v>37</v>
      </c>
      <c r="C19" s="42" t="s">
        <v>124</v>
      </c>
      <c r="D19" s="88"/>
      <c r="E19" s="90"/>
      <c r="F19" s="93"/>
    </row>
    <row r="20" spans="2:6" ht="16.5" thickBot="1" x14ac:dyDescent="0.3">
      <c r="B20" s="45" t="s">
        <v>39</v>
      </c>
      <c r="C20" s="42" t="s">
        <v>125</v>
      </c>
      <c r="D20" s="88"/>
      <c r="E20" s="90"/>
      <c r="F20" s="93"/>
    </row>
    <row r="21" spans="2:6" ht="16.5" thickBot="1" x14ac:dyDescent="0.3">
      <c r="B21" s="45" t="s">
        <v>134</v>
      </c>
      <c r="C21" s="42" t="s">
        <v>126</v>
      </c>
      <c r="D21" s="88"/>
      <c r="E21" s="90"/>
      <c r="F21" s="93"/>
    </row>
    <row r="22" spans="2:6" ht="95.25" thickBot="1" x14ac:dyDescent="0.3">
      <c r="B22" s="44">
        <v>4</v>
      </c>
      <c r="C22" s="43" t="s">
        <v>130</v>
      </c>
      <c r="D22" s="89" t="s">
        <v>82</v>
      </c>
      <c r="E22" s="89" t="s">
        <v>82</v>
      </c>
      <c r="F22" s="93" t="s">
        <v>82</v>
      </c>
    </row>
    <row r="23" spans="2:6" ht="16.5" thickBot="1" x14ac:dyDescent="0.3">
      <c r="B23" s="45" t="s">
        <v>135</v>
      </c>
      <c r="C23" s="42" t="s">
        <v>123</v>
      </c>
      <c r="D23" s="88"/>
      <c r="E23" s="90"/>
      <c r="F23" s="93"/>
    </row>
    <row r="24" spans="2:6" ht="16.5" thickBot="1" x14ac:dyDescent="0.3">
      <c r="B24" s="45" t="s">
        <v>136</v>
      </c>
      <c r="C24" s="42" t="s">
        <v>124</v>
      </c>
      <c r="D24" s="88"/>
      <c r="E24" s="90"/>
      <c r="F24" s="93"/>
    </row>
    <row r="25" spans="2:6" ht="16.5" thickBot="1" x14ac:dyDescent="0.3">
      <c r="B25" s="45" t="s">
        <v>137</v>
      </c>
      <c r="C25" s="42" t="s">
        <v>125</v>
      </c>
      <c r="D25" s="88"/>
      <c r="E25" s="90"/>
      <c r="F25" s="93"/>
    </row>
    <row r="26" spans="2:6" ht="16.5" thickBot="1" x14ac:dyDescent="0.3">
      <c r="B26" s="45" t="s">
        <v>138</v>
      </c>
      <c r="C26" s="42" t="s">
        <v>126</v>
      </c>
      <c r="D26" s="88"/>
      <c r="E26" s="90"/>
      <c r="F26" s="93"/>
    </row>
    <row r="27" spans="2:6" ht="63.75" thickBot="1" x14ac:dyDescent="0.3">
      <c r="B27" s="45">
        <v>5</v>
      </c>
      <c r="C27" s="41" t="s">
        <v>132</v>
      </c>
      <c r="D27" s="88">
        <v>0</v>
      </c>
      <c r="E27" s="90">
        <v>0</v>
      </c>
      <c r="F27" s="93">
        <f t="shared" ref="F27:F28" si="0">E27-D27</f>
        <v>0</v>
      </c>
    </row>
    <row r="28" spans="2:6" ht="63.75" thickBot="1" x14ac:dyDescent="0.3">
      <c r="B28" s="45" t="s">
        <v>139</v>
      </c>
      <c r="C28" s="41" t="s">
        <v>131</v>
      </c>
      <c r="D28" s="88">
        <v>0</v>
      </c>
      <c r="E28" s="90">
        <v>0</v>
      </c>
      <c r="F28" s="93">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4:U28"/>
  <sheetViews>
    <sheetView topLeftCell="B1" zoomScale="80" zoomScaleNormal="80" workbookViewId="0">
      <selection activeCell="E4" sqref="E4:Q4"/>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8"/>
      <c r="C4" s="48"/>
      <c r="D4" s="48"/>
      <c r="E4" s="210" t="s">
        <v>204</v>
      </c>
      <c r="F4" s="210"/>
      <c r="G4" s="210"/>
      <c r="H4" s="210"/>
      <c r="I4" s="210"/>
      <c r="J4" s="210"/>
      <c r="K4" s="210"/>
      <c r="L4" s="210"/>
      <c r="M4" s="210"/>
      <c r="N4" s="210"/>
      <c r="O4" s="210"/>
      <c r="P4" s="210"/>
      <c r="Q4" s="210"/>
      <c r="R4" s="48"/>
      <c r="S4" s="48"/>
      <c r="T4" s="48"/>
      <c r="U4" s="48"/>
    </row>
    <row r="5" spans="2:21" ht="15.75" thickBot="1" x14ac:dyDescent="0.3"/>
    <row r="6" spans="2:21" ht="79.5" customHeight="1" x14ac:dyDescent="0.25">
      <c r="B6" s="238" t="s">
        <v>71</v>
      </c>
      <c r="C6" s="238" t="s">
        <v>140</v>
      </c>
      <c r="D6" s="247" t="s">
        <v>141</v>
      </c>
      <c r="E6" s="248"/>
      <c r="F6" s="248"/>
      <c r="G6" s="249"/>
      <c r="H6" s="247" t="s">
        <v>142</v>
      </c>
      <c r="I6" s="248"/>
      <c r="J6" s="248"/>
      <c r="K6" s="249"/>
      <c r="L6" s="247" t="s">
        <v>143</v>
      </c>
      <c r="M6" s="248"/>
      <c r="N6" s="248"/>
      <c r="O6" s="249"/>
      <c r="P6" s="247" t="s">
        <v>144</v>
      </c>
      <c r="Q6" s="248"/>
      <c r="R6" s="248"/>
      <c r="S6" s="249"/>
      <c r="T6" s="238" t="s">
        <v>145</v>
      </c>
      <c r="U6" s="238" t="s">
        <v>146</v>
      </c>
    </row>
    <row r="7" spans="2:21" ht="33" customHeight="1" thickBot="1" x14ac:dyDescent="0.3">
      <c r="B7" s="246"/>
      <c r="C7" s="246"/>
      <c r="D7" s="250"/>
      <c r="E7" s="251"/>
      <c r="F7" s="251"/>
      <c r="G7" s="252"/>
      <c r="H7" s="250"/>
      <c r="I7" s="251"/>
      <c r="J7" s="251"/>
      <c r="K7" s="252"/>
      <c r="L7" s="250"/>
      <c r="M7" s="251"/>
      <c r="N7" s="251"/>
      <c r="O7" s="252"/>
      <c r="P7" s="250"/>
      <c r="Q7" s="251"/>
      <c r="R7" s="251"/>
      <c r="S7" s="252"/>
      <c r="T7" s="246"/>
      <c r="U7" s="246"/>
    </row>
    <row r="8" spans="2:21" ht="123.75" customHeight="1" thickBot="1" x14ac:dyDescent="0.3">
      <c r="B8" s="239"/>
      <c r="C8" s="239"/>
      <c r="D8" s="147" t="s">
        <v>147</v>
      </c>
      <c r="E8" s="134" t="s">
        <v>148</v>
      </c>
      <c r="F8" s="134" t="s">
        <v>149</v>
      </c>
      <c r="G8" s="147" t="s">
        <v>150</v>
      </c>
      <c r="H8" s="147" t="s">
        <v>147</v>
      </c>
      <c r="I8" s="147" t="s">
        <v>148</v>
      </c>
      <c r="J8" s="147" t="s">
        <v>149</v>
      </c>
      <c r="K8" s="147" t="s">
        <v>150</v>
      </c>
      <c r="L8" s="147" t="s">
        <v>147</v>
      </c>
      <c r="M8" s="147" t="s">
        <v>148</v>
      </c>
      <c r="N8" s="147" t="s">
        <v>149</v>
      </c>
      <c r="O8" s="147" t="s">
        <v>150</v>
      </c>
      <c r="P8" s="147" t="s">
        <v>147</v>
      </c>
      <c r="Q8" s="147" t="s">
        <v>148</v>
      </c>
      <c r="R8" s="147" t="s">
        <v>149</v>
      </c>
      <c r="S8" s="147" t="s">
        <v>150</v>
      </c>
      <c r="T8" s="239"/>
      <c r="U8" s="239"/>
    </row>
    <row r="9" spans="2:21" ht="16.5" thickBot="1" x14ac:dyDescent="0.3">
      <c r="B9" s="146">
        <v>1</v>
      </c>
      <c r="C9" s="147">
        <v>2</v>
      </c>
      <c r="D9" s="147">
        <v>3</v>
      </c>
      <c r="E9" s="134">
        <v>4</v>
      </c>
      <c r="F9" s="134">
        <v>5</v>
      </c>
      <c r="G9" s="147">
        <v>6</v>
      </c>
      <c r="H9" s="147">
        <v>7</v>
      </c>
      <c r="I9" s="147">
        <v>8</v>
      </c>
      <c r="J9" s="147">
        <v>9</v>
      </c>
      <c r="K9" s="147">
        <v>10</v>
      </c>
      <c r="L9" s="147">
        <v>11</v>
      </c>
      <c r="M9" s="147">
        <v>12</v>
      </c>
      <c r="N9" s="147">
        <v>13</v>
      </c>
      <c r="O9" s="147">
        <v>14</v>
      </c>
      <c r="P9" s="147">
        <v>15</v>
      </c>
      <c r="Q9" s="147">
        <v>16</v>
      </c>
      <c r="R9" s="147">
        <v>17</v>
      </c>
      <c r="S9" s="147">
        <v>18</v>
      </c>
      <c r="T9" s="147">
        <v>19</v>
      </c>
      <c r="U9" s="147">
        <v>20</v>
      </c>
    </row>
    <row r="10" spans="2:21" ht="66" customHeight="1" thickBot="1" x14ac:dyDescent="0.3">
      <c r="B10" s="40">
        <v>1</v>
      </c>
      <c r="C10" s="47" t="s">
        <v>199</v>
      </c>
      <c r="D10" s="243">
        <v>0</v>
      </c>
      <c r="E10" s="244"/>
      <c r="F10" s="244"/>
      <c r="G10" s="245"/>
      <c r="H10" s="243">
        <v>0</v>
      </c>
      <c r="I10" s="244"/>
      <c r="J10" s="244"/>
      <c r="K10" s="245"/>
      <c r="L10" s="243">
        <v>0</v>
      </c>
      <c r="M10" s="244"/>
      <c r="N10" s="244"/>
      <c r="O10" s="245"/>
      <c r="P10" s="243">
        <v>0</v>
      </c>
      <c r="Q10" s="244"/>
      <c r="R10" s="244"/>
      <c r="S10" s="245"/>
      <c r="T10" s="91"/>
      <c r="U10" s="91"/>
    </row>
    <row r="11" spans="2:21" x14ac:dyDescent="0.25">
      <c r="E11" s="81"/>
      <c r="F11" s="81"/>
    </row>
    <row r="12" spans="2:21" x14ac:dyDescent="0.25">
      <c r="E12" s="81"/>
      <c r="F12" s="81"/>
    </row>
    <row r="13" spans="2:21" x14ac:dyDescent="0.25">
      <c r="E13" s="81"/>
      <c r="F13" s="81"/>
    </row>
    <row r="14" spans="2:21" x14ac:dyDescent="0.25">
      <c r="E14" s="81"/>
      <c r="F14" s="81"/>
    </row>
    <row r="15" spans="2:21" x14ac:dyDescent="0.25">
      <c r="E15" s="81"/>
      <c r="F15" s="81"/>
    </row>
    <row r="16" spans="2:21" x14ac:dyDescent="0.25">
      <c r="E16" s="81"/>
      <c r="F16" s="81"/>
    </row>
    <row r="17" spans="5:6" x14ac:dyDescent="0.25">
      <c r="E17" s="81"/>
      <c r="F17" s="81"/>
    </row>
    <row r="18" spans="5:6" x14ac:dyDescent="0.25">
      <c r="E18" s="81"/>
      <c r="F18" s="81"/>
    </row>
    <row r="19" spans="5:6" x14ac:dyDescent="0.25">
      <c r="E19" s="81"/>
      <c r="F19" s="81"/>
    </row>
    <row r="20" spans="5:6" x14ac:dyDescent="0.25">
      <c r="E20" s="81"/>
      <c r="F20" s="81"/>
    </row>
    <row r="21" spans="5:6" x14ac:dyDescent="0.25">
      <c r="E21" s="81"/>
      <c r="F21" s="81"/>
    </row>
    <row r="22" spans="5:6" x14ac:dyDescent="0.25">
      <c r="E22" s="81"/>
      <c r="F22" s="81"/>
    </row>
    <row r="23" spans="5:6" x14ac:dyDescent="0.25">
      <c r="E23" s="81"/>
      <c r="F23" s="81"/>
    </row>
    <row r="24" spans="5:6" x14ac:dyDescent="0.25">
      <c r="E24" s="81"/>
      <c r="F24" s="81"/>
    </row>
    <row r="25" spans="5:6" x14ac:dyDescent="0.25">
      <c r="E25" s="81"/>
      <c r="F25" s="81"/>
    </row>
    <row r="26" spans="5:6" x14ac:dyDescent="0.25">
      <c r="E26" s="81"/>
      <c r="F26" s="81"/>
    </row>
    <row r="27" spans="5:6" x14ac:dyDescent="0.25">
      <c r="E27" s="81"/>
      <c r="F27" s="81"/>
    </row>
    <row r="28" spans="5:6" x14ac:dyDescent="0.25">
      <c r="E28" s="81"/>
      <c r="F28" s="81"/>
    </row>
  </sheetData>
  <mergeCells count="13">
    <mergeCell ref="U6:U8"/>
    <mergeCell ref="E4:Q4"/>
    <mergeCell ref="B6:B8"/>
    <mergeCell ref="C6:C8"/>
    <mergeCell ref="D6:G7"/>
    <mergeCell ref="H6:K7"/>
    <mergeCell ref="L6:O7"/>
    <mergeCell ref="P6:S7"/>
    <mergeCell ref="D10:G10"/>
    <mergeCell ref="H10:K10"/>
    <mergeCell ref="L10:O10"/>
    <mergeCell ref="P10:S10"/>
    <mergeCell ref="T6:T8"/>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3:Q10"/>
  <sheetViews>
    <sheetView workbookViewId="0">
      <selection activeCell="B3" sqref="B3:D3"/>
    </sheetView>
  </sheetViews>
  <sheetFormatPr defaultRowHeight="15" x14ac:dyDescent="0.25"/>
  <cols>
    <col min="1" max="1" width="5.42578125" customWidth="1"/>
    <col min="2" max="2" width="35" style="59" customWidth="1"/>
    <col min="3" max="3" width="27.7109375" style="4" customWidth="1"/>
    <col min="4" max="4" width="33" style="4" customWidth="1"/>
  </cols>
  <sheetData>
    <row r="3" spans="1:17" ht="128.25" customHeight="1" x14ac:dyDescent="0.25">
      <c r="B3" s="210" t="s">
        <v>168</v>
      </c>
      <c r="C3" s="210"/>
      <c r="D3" s="210"/>
      <c r="E3" s="57"/>
      <c r="F3" s="57"/>
      <c r="G3" s="57"/>
      <c r="H3" s="57"/>
      <c r="I3" s="57"/>
      <c r="J3" s="57"/>
      <c r="K3" s="57"/>
      <c r="L3" s="57"/>
      <c r="M3" s="57"/>
      <c r="N3" s="57"/>
      <c r="O3" s="57"/>
      <c r="P3" s="57"/>
      <c r="Q3" s="57"/>
    </row>
    <row r="5" spans="1:17" ht="15.75" thickBot="1" x14ac:dyDescent="0.3"/>
    <row r="6" spans="1:17" x14ac:dyDescent="0.25">
      <c r="A6" s="253" t="s">
        <v>191</v>
      </c>
      <c r="B6" s="253" t="s">
        <v>169</v>
      </c>
      <c r="C6" s="256" t="s">
        <v>170</v>
      </c>
      <c r="D6" s="259" t="s">
        <v>206</v>
      </c>
    </row>
    <row r="7" spans="1:17" x14ac:dyDescent="0.25">
      <c r="A7" s="254"/>
      <c r="B7" s="254"/>
      <c r="C7" s="257"/>
      <c r="D7" s="260"/>
    </row>
    <row r="8" spans="1:17" ht="15.75" thickBot="1" x14ac:dyDescent="0.3">
      <c r="A8" s="255"/>
      <c r="B8" s="255"/>
      <c r="C8" s="258"/>
      <c r="D8" s="261"/>
    </row>
    <row r="9" spans="1:17" ht="15.75" thickBot="1" x14ac:dyDescent="0.3">
      <c r="A9" s="154">
        <v>1</v>
      </c>
      <c r="B9" s="154">
        <v>2</v>
      </c>
      <c r="C9" s="155">
        <v>3</v>
      </c>
      <c r="D9" s="155">
        <v>4</v>
      </c>
    </row>
    <row r="10" spans="1:17" ht="27.75" customHeight="1" thickBot="1" x14ac:dyDescent="0.3">
      <c r="A10" s="154">
        <v>1</v>
      </c>
      <c r="B10" s="152" t="s">
        <v>205</v>
      </c>
      <c r="C10" s="153">
        <v>0</v>
      </c>
      <c r="D10" s="153">
        <v>0</v>
      </c>
    </row>
  </sheetData>
  <mergeCells count="5">
    <mergeCell ref="B6:B8"/>
    <mergeCell ref="C6:C8"/>
    <mergeCell ref="D6:D8"/>
    <mergeCell ref="B3:D3"/>
    <mergeCell ref="A6:A8"/>
  </mergeCells>
  <pageMargins left="0.7" right="0.7" top="0.75" bottom="0.75" header="0.3" footer="0.3"/>
  <pageSetup paperSize="9" scale="1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20"/>
  <sheetViews>
    <sheetView view="pageBreakPreview" topLeftCell="F1" zoomScale="90" zoomScaleNormal="80" zoomScaleSheetLayoutView="90" workbookViewId="0">
      <selection activeCell="S13" sqref="S13"/>
    </sheetView>
  </sheetViews>
  <sheetFormatPr defaultRowHeight="15" x14ac:dyDescent="0.25"/>
  <cols>
    <col min="1" max="1" width="9.140625" style="24"/>
    <col min="2" max="2" width="31.140625" style="24" customWidth="1"/>
    <col min="3" max="3" width="11" style="24" customWidth="1"/>
    <col min="4" max="4" width="9.140625" style="24"/>
    <col min="5" max="5" width="12" style="24" customWidth="1"/>
    <col min="6" max="6" width="10.28515625" style="24" customWidth="1"/>
    <col min="7" max="7" width="11.7109375" style="24" customWidth="1"/>
    <col min="8" max="8" width="10.42578125" style="24" customWidth="1"/>
    <col min="9" max="16" width="9.140625" style="24"/>
    <col min="17" max="17" width="10.28515625" style="24" customWidth="1"/>
    <col min="18" max="19" width="9.140625" style="24"/>
    <col min="20" max="21" width="9.140625" style="27"/>
    <col min="22" max="16384" width="9.140625" style="24"/>
  </cols>
  <sheetData>
    <row r="1" spans="1:21" x14ac:dyDescent="0.25">
      <c r="A1" s="23"/>
      <c r="B1" s="23"/>
      <c r="C1" s="23"/>
      <c r="D1" s="23"/>
      <c r="E1" s="23"/>
      <c r="F1" s="23"/>
      <c r="G1" s="23"/>
      <c r="H1" s="23"/>
      <c r="I1" s="23"/>
      <c r="J1" s="23"/>
      <c r="K1" s="23"/>
      <c r="L1" s="23"/>
      <c r="M1" s="23"/>
      <c r="N1" s="23"/>
      <c r="O1" s="23"/>
      <c r="P1" s="23"/>
      <c r="Q1" s="23"/>
      <c r="R1" s="23"/>
      <c r="S1" s="23"/>
    </row>
    <row r="2" spans="1:21" x14ac:dyDescent="0.25">
      <c r="A2" s="23"/>
      <c r="B2" s="23">
        <f>0/2*100</f>
        <v>0</v>
      </c>
      <c r="C2" s="23"/>
      <c r="D2" s="23"/>
      <c r="E2" s="23"/>
      <c r="F2" s="23"/>
      <c r="G2" s="23"/>
      <c r="H2" s="23"/>
      <c r="I2" s="23"/>
      <c r="J2" s="23"/>
      <c r="K2" s="23"/>
      <c r="L2" s="23"/>
      <c r="M2" s="23"/>
      <c r="N2" s="23"/>
      <c r="O2" s="23"/>
      <c r="P2" s="23"/>
      <c r="Q2" s="23"/>
      <c r="R2" s="23"/>
      <c r="S2" s="23"/>
    </row>
    <row r="3" spans="1:21" ht="15.75" x14ac:dyDescent="0.25">
      <c r="A3" s="23"/>
      <c r="B3" s="49"/>
      <c r="C3" s="266" t="s">
        <v>207</v>
      </c>
      <c r="D3" s="266"/>
      <c r="E3" s="266"/>
      <c r="F3" s="266"/>
      <c r="G3" s="266"/>
      <c r="H3" s="266"/>
      <c r="I3" s="266"/>
      <c r="J3" s="266"/>
      <c r="K3" s="266"/>
      <c r="L3" s="266"/>
      <c r="M3" s="266"/>
      <c r="N3" s="266"/>
      <c r="O3" s="23"/>
      <c r="P3" s="23"/>
      <c r="Q3" s="23"/>
      <c r="R3" s="23"/>
      <c r="S3" s="23"/>
    </row>
    <row r="4" spans="1:21" ht="15.75" thickBot="1" x14ac:dyDescent="0.3">
      <c r="A4" s="23"/>
      <c r="B4" s="23"/>
      <c r="C4" s="23"/>
      <c r="D4" s="23"/>
      <c r="E4" s="23"/>
      <c r="F4" s="23"/>
      <c r="G4" s="23"/>
      <c r="H4" s="23"/>
      <c r="I4" s="23"/>
      <c r="J4" s="23"/>
      <c r="K4" s="23"/>
      <c r="L4" s="23"/>
      <c r="M4" s="23"/>
      <c r="N4" s="23"/>
      <c r="O4" s="23"/>
      <c r="P4" s="23"/>
      <c r="Q4" s="23"/>
      <c r="R4" s="23"/>
      <c r="S4" s="23"/>
    </row>
    <row r="5" spans="1:21" ht="15.75" thickBot="1" x14ac:dyDescent="0.3">
      <c r="A5" s="253" t="s">
        <v>191</v>
      </c>
      <c r="B5" s="267" t="s">
        <v>96</v>
      </c>
      <c r="C5" s="270" t="s">
        <v>97</v>
      </c>
      <c r="D5" s="271"/>
      <c r="E5" s="271"/>
      <c r="F5" s="271"/>
      <c r="G5" s="271"/>
      <c r="H5" s="271"/>
      <c r="I5" s="271"/>
      <c r="J5" s="271"/>
      <c r="K5" s="271"/>
      <c r="L5" s="271"/>
      <c r="M5" s="271"/>
      <c r="N5" s="271"/>
      <c r="O5" s="271"/>
      <c r="P5" s="271"/>
      <c r="Q5" s="272"/>
      <c r="R5" s="262" t="s">
        <v>98</v>
      </c>
      <c r="S5" s="263"/>
    </row>
    <row r="6" spans="1:21" ht="30" customHeight="1" thickBot="1" x14ac:dyDescent="0.3">
      <c r="A6" s="254"/>
      <c r="B6" s="268"/>
      <c r="C6" s="270" t="s">
        <v>99</v>
      </c>
      <c r="D6" s="271"/>
      <c r="E6" s="272"/>
      <c r="F6" s="270" t="s">
        <v>100</v>
      </c>
      <c r="G6" s="271"/>
      <c r="H6" s="272"/>
      <c r="I6" s="270" t="s">
        <v>101</v>
      </c>
      <c r="J6" s="271"/>
      <c r="K6" s="272"/>
      <c r="L6" s="270" t="s">
        <v>102</v>
      </c>
      <c r="M6" s="271"/>
      <c r="N6" s="272"/>
      <c r="O6" s="270" t="s">
        <v>103</v>
      </c>
      <c r="P6" s="271"/>
      <c r="Q6" s="272"/>
      <c r="R6" s="264"/>
      <c r="S6" s="265"/>
    </row>
    <row r="7" spans="1:21" ht="90.75" thickBot="1" x14ac:dyDescent="0.3">
      <c r="A7" s="255"/>
      <c r="B7" s="269"/>
      <c r="C7" s="209" t="s">
        <v>233</v>
      </c>
      <c r="D7" s="209" t="s">
        <v>241</v>
      </c>
      <c r="E7" s="25" t="s">
        <v>104</v>
      </c>
      <c r="F7" s="209" t="s">
        <v>233</v>
      </c>
      <c r="G7" s="209" t="s">
        <v>241</v>
      </c>
      <c r="H7" s="25" t="s">
        <v>104</v>
      </c>
      <c r="I7" s="209" t="s">
        <v>233</v>
      </c>
      <c r="J7" s="209" t="s">
        <v>241</v>
      </c>
      <c r="K7" s="25" t="s">
        <v>104</v>
      </c>
      <c r="L7" s="209" t="s">
        <v>233</v>
      </c>
      <c r="M7" s="209" t="s">
        <v>241</v>
      </c>
      <c r="N7" s="25" t="s">
        <v>104</v>
      </c>
      <c r="O7" s="209" t="s">
        <v>233</v>
      </c>
      <c r="P7" s="209" t="s">
        <v>241</v>
      </c>
      <c r="Q7" s="25" t="s">
        <v>104</v>
      </c>
      <c r="R7" s="209" t="s">
        <v>233</v>
      </c>
      <c r="S7" s="209" t="s">
        <v>241</v>
      </c>
      <c r="U7" s="28"/>
    </row>
    <row r="8" spans="1:21" ht="15.75" thickBot="1" x14ac:dyDescent="0.3">
      <c r="A8" s="29">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row>
    <row r="9" spans="1:21" ht="45.75" thickBot="1" x14ac:dyDescent="0.3">
      <c r="A9" s="30">
        <v>1</v>
      </c>
      <c r="B9" s="31" t="s">
        <v>105</v>
      </c>
      <c r="C9" s="32">
        <v>2</v>
      </c>
      <c r="D9" s="32">
        <v>0</v>
      </c>
      <c r="E9" s="51">
        <v>0</v>
      </c>
      <c r="F9" s="32">
        <v>1</v>
      </c>
      <c r="G9" s="32">
        <v>1</v>
      </c>
      <c r="H9" s="51">
        <v>0</v>
      </c>
      <c r="I9" s="32">
        <v>0</v>
      </c>
      <c r="J9" s="32">
        <v>0</v>
      </c>
      <c r="K9" s="51" t="s">
        <v>82</v>
      </c>
      <c r="L9" s="32">
        <v>1</v>
      </c>
      <c r="M9" s="32">
        <v>1</v>
      </c>
      <c r="N9" s="51">
        <v>0</v>
      </c>
      <c r="O9" s="32">
        <v>0</v>
      </c>
      <c r="P9" s="32">
        <v>0</v>
      </c>
      <c r="Q9" s="51" t="s">
        <v>82</v>
      </c>
      <c r="R9" s="51">
        <f>C9+F9+I9+L9+O9</f>
        <v>4</v>
      </c>
      <c r="S9" s="32">
        <f>D9+G9+J9+M9+P9</f>
        <v>2</v>
      </c>
    </row>
    <row r="10" spans="1:21" ht="105.75" thickBot="1" x14ac:dyDescent="0.3">
      <c r="A10" s="30">
        <v>2</v>
      </c>
      <c r="B10" s="26" t="s">
        <v>106</v>
      </c>
      <c r="C10" s="32">
        <v>2</v>
      </c>
      <c r="D10" s="32">
        <v>0</v>
      </c>
      <c r="E10" s="51">
        <v>0</v>
      </c>
      <c r="F10" s="32">
        <v>1</v>
      </c>
      <c r="G10" s="32">
        <v>1</v>
      </c>
      <c r="H10" s="51">
        <v>0</v>
      </c>
      <c r="I10" s="32">
        <v>0</v>
      </c>
      <c r="J10" s="32">
        <v>0</v>
      </c>
      <c r="K10" s="51" t="s">
        <v>82</v>
      </c>
      <c r="L10" s="32">
        <v>1</v>
      </c>
      <c r="M10" s="32">
        <v>1</v>
      </c>
      <c r="N10" s="51">
        <v>0</v>
      </c>
      <c r="O10" s="32">
        <v>0</v>
      </c>
      <c r="P10" s="32">
        <v>0</v>
      </c>
      <c r="Q10" s="51" t="s">
        <v>82</v>
      </c>
      <c r="R10" s="51">
        <f t="shared" ref="R10:S20" si="0">C10+F10+I10+L10+O10</f>
        <v>4</v>
      </c>
      <c r="S10" s="32">
        <f t="shared" ref="S10:S11" si="1">D10+G10+J10+M10+P10</f>
        <v>2</v>
      </c>
    </row>
    <row r="11" spans="1:21" ht="165.75" thickBot="1" x14ac:dyDescent="0.3">
      <c r="A11" s="30">
        <v>3</v>
      </c>
      <c r="B11" s="26" t="s">
        <v>107</v>
      </c>
      <c r="C11" s="32">
        <v>0</v>
      </c>
      <c r="D11" s="32">
        <v>0</v>
      </c>
      <c r="E11" s="51">
        <v>0</v>
      </c>
      <c r="F11" s="32">
        <v>0</v>
      </c>
      <c r="G11" s="32">
        <v>0</v>
      </c>
      <c r="H11" s="51">
        <v>0</v>
      </c>
      <c r="I11" s="32">
        <v>0</v>
      </c>
      <c r="J11" s="32">
        <v>0</v>
      </c>
      <c r="K11" s="51" t="s">
        <v>82</v>
      </c>
      <c r="L11" s="32">
        <v>0</v>
      </c>
      <c r="M11" s="32">
        <v>0</v>
      </c>
      <c r="N11" s="51">
        <v>0</v>
      </c>
      <c r="O11" s="32">
        <v>0</v>
      </c>
      <c r="P11" s="32">
        <v>0</v>
      </c>
      <c r="Q11" s="51" t="s">
        <v>82</v>
      </c>
      <c r="R11" s="51">
        <f t="shared" si="0"/>
        <v>0</v>
      </c>
      <c r="S11" s="32">
        <f t="shared" si="1"/>
        <v>0</v>
      </c>
    </row>
    <row r="12" spans="1:21" ht="15.75" thickBot="1" x14ac:dyDescent="0.3">
      <c r="A12" s="30" t="s">
        <v>35</v>
      </c>
      <c r="B12" s="26" t="s">
        <v>108</v>
      </c>
      <c r="C12" s="32">
        <v>0</v>
      </c>
      <c r="D12" s="32">
        <v>0</v>
      </c>
      <c r="E12" s="51">
        <v>0</v>
      </c>
      <c r="F12" s="32">
        <v>0</v>
      </c>
      <c r="G12" s="32">
        <v>0</v>
      </c>
      <c r="H12" s="51" t="s">
        <v>82</v>
      </c>
      <c r="I12" s="32">
        <v>0</v>
      </c>
      <c r="J12" s="32">
        <v>0</v>
      </c>
      <c r="K12" s="51" t="s">
        <v>82</v>
      </c>
      <c r="L12" s="32">
        <v>0</v>
      </c>
      <c r="M12" s="32">
        <v>0</v>
      </c>
      <c r="N12" s="51">
        <v>0</v>
      </c>
      <c r="O12" s="32">
        <v>0</v>
      </c>
      <c r="P12" s="32">
        <v>0</v>
      </c>
      <c r="Q12" s="51" t="s">
        <v>82</v>
      </c>
      <c r="R12" s="51">
        <f t="shared" si="0"/>
        <v>0</v>
      </c>
      <c r="S12" s="75">
        <f>D12+G12+J12+M12+P12</f>
        <v>0</v>
      </c>
    </row>
    <row r="13" spans="1:21" ht="15.75" thickBot="1" x14ac:dyDescent="0.3">
      <c r="A13" s="30" t="s">
        <v>37</v>
      </c>
      <c r="B13" s="26" t="s">
        <v>109</v>
      </c>
      <c r="C13" s="32">
        <v>0</v>
      </c>
      <c r="D13" s="32">
        <v>0</v>
      </c>
      <c r="E13" s="51">
        <v>0</v>
      </c>
      <c r="F13" s="32">
        <v>0</v>
      </c>
      <c r="G13" s="32">
        <v>0</v>
      </c>
      <c r="H13" s="51" t="s">
        <v>82</v>
      </c>
      <c r="I13" s="32">
        <v>0</v>
      </c>
      <c r="J13" s="32">
        <v>0</v>
      </c>
      <c r="K13" s="51" t="s">
        <v>82</v>
      </c>
      <c r="L13" s="32">
        <v>0</v>
      </c>
      <c r="M13" s="32">
        <v>0</v>
      </c>
      <c r="N13" s="51">
        <v>0</v>
      </c>
      <c r="O13" s="32">
        <v>0</v>
      </c>
      <c r="P13" s="32">
        <v>0</v>
      </c>
      <c r="Q13" s="51" t="s">
        <v>82</v>
      </c>
      <c r="R13" s="51">
        <f t="shared" si="0"/>
        <v>0</v>
      </c>
      <c r="S13" s="75">
        <f>D13+G13+J13+M13+P13</f>
        <v>0</v>
      </c>
    </row>
    <row r="14" spans="1:21" ht="105.75" thickBot="1" x14ac:dyDescent="0.3">
      <c r="A14" s="30">
        <v>4</v>
      </c>
      <c r="B14" s="26" t="s">
        <v>110</v>
      </c>
      <c r="C14" s="75">
        <v>3</v>
      </c>
      <c r="D14" s="75">
        <v>0</v>
      </c>
      <c r="E14" s="51">
        <v>0</v>
      </c>
      <c r="F14" s="189">
        <v>3</v>
      </c>
      <c r="G14" s="189">
        <v>3</v>
      </c>
      <c r="H14" s="190">
        <v>0</v>
      </c>
      <c r="I14" s="189">
        <v>0</v>
      </c>
      <c r="J14" s="189">
        <v>0</v>
      </c>
      <c r="K14" s="190" t="s">
        <v>82</v>
      </c>
      <c r="L14" s="189">
        <v>6</v>
      </c>
      <c r="M14" s="189">
        <v>6</v>
      </c>
      <c r="N14" s="190">
        <v>0</v>
      </c>
      <c r="O14" s="189">
        <v>0</v>
      </c>
      <c r="P14" s="189">
        <v>0</v>
      </c>
      <c r="Q14" s="190" t="s">
        <v>82</v>
      </c>
      <c r="R14" s="51">
        <f t="shared" si="0"/>
        <v>12</v>
      </c>
      <c r="S14" s="75">
        <f>D14+G14+J14+M14+P14</f>
        <v>9</v>
      </c>
    </row>
    <row r="15" spans="1:21" ht="75.75" thickBot="1" x14ac:dyDescent="0.3">
      <c r="A15" s="30">
        <v>5</v>
      </c>
      <c r="B15" s="26" t="s">
        <v>111</v>
      </c>
      <c r="C15" s="75">
        <v>2</v>
      </c>
      <c r="D15" s="75">
        <v>0</v>
      </c>
      <c r="E15" s="51">
        <v>0</v>
      </c>
      <c r="F15" s="189">
        <v>1</v>
      </c>
      <c r="G15" s="189">
        <v>1</v>
      </c>
      <c r="H15" s="190">
        <v>0</v>
      </c>
      <c r="I15" s="189">
        <v>0</v>
      </c>
      <c r="J15" s="189">
        <v>0</v>
      </c>
      <c r="K15" s="190" t="s">
        <v>82</v>
      </c>
      <c r="L15" s="189">
        <v>1</v>
      </c>
      <c r="M15" s="189">
        <v>1</v>
      </c>
      <c r="N15" s="190">
        <v>0</v>
      </c>
      <c r="O15" s="189">
        <v>0</v>
      </c>
      <c r="P15" s="189">
        <v>0</v>
      </c>
      <c r="Q15" s="190" t="s">
        <v>82</v>
      </c>
      <c r="R15" s="51">
        <f t="shared" si="0"/>
        <v>4</v>
      </c>
      <c r="S15" s="75">
        <f>D15+G15+J15+M15+P15</f>
        <v>2</v>
      </c>
    </row>
    <row r="16" spans="1:21" ht="75.75" thickBot="1" x14ac:dyDescent="0.3">
      <c r="A16" s="33">
        <v>6</v>
      </c>
      <c r="B16" s="34" t="s">
        <v>112</v>
      </c>
      <c r="C16" s="76">
        <v>1</v>
      </c>
      <c r="D16" s="76">
        <v>0</v>
      </c>
      <c r="E16" s="51">
        <v>0</v>
      </c>
      <c r="F16" s="191">
        <v>1</v>
      </c>
      <c r="G16" s="191">
        <v>1</v>
      </c>
      <c r="H16" s="190">
        <v>0</v>
      </c>
      <c r="I16" s="191">
        <v>0</v>
      </c>
      <c r="J16" s="191">
        <v>0</v>
      </c>
      <c r="K16" s="192" t="s">
        <v>82</v>
      </c>
      <c r="L16" s="191">
        <v>1</v>
      </c>
      <c r="M16" s="191">
        <v>1</v>
      </c>
      <c r="N16" s="190">
        <v>0</v>
      </c>
      <c r="O16" s="191">
        <v>0</v>
      </c>
      <c r="P16" s="191">
        <v>0</v>
      </c>
      <c r="Q16" s="192" t="s">
        <v>82</v>
      </c>
      <c r="R16" s="51">
        <f t="shared" si="0"/>
        <v>3</v>
      </c>
      <c r="S16" s="75">
        <f>D16+G16+J16+M16+P16</f>
        <v>2</v>
      </c>
    </row>
    <row r="17" spans="1:19" ht="150.75" thickBot="1" x14ac:dyDescent="0.3">
      <c r="A17" s="30">
        <v>7</v>
      </c>
      <c r="B17" s="26" t="s">
        <v>113</v>
      </c>
      <c r="C17" s="32">
        <v>0</v>
      </c>
      <c r="D17" s="32">
        <v>0</v>
      </c>
      <c r="E17" s="51">
        <v>0</v>
      </c>
      <c r="F17" s="189">
        <v>0</v>
      </c>
      <c r="G17" s="189">
        <v>0</v>
      </c>
      <c r="H17" s="190">
        <v>0</v>
      </c>
      <c r="I17" s="189">
        <v>0</v>
      </c>
      <c r="J17" s="189">
        <v>0</v>
      </c>
      <c r="K17" s="190" t="s">
        <v>82</v>
      </c>
      <c r="L17" s="189">
        <v>0</v>
      </c>
      <c r="M17" s="189">
        <v>0</v>
      </c>
      <c r="N17" s="190">
        <v>0</v>
      </c>
      <c r="O17" s="189">
        <v>0</v>
      </c>
      <c r="P17" s="189">
        <v>0</v>
      </c>
      <c r="Q17" s="190" t="s">
        <v>82</v>
      </c>
      <c r="R17" s="51">
        <f t="shared" si="0"/>
        <v>0</v>
      </c>
      <c r="S17" s="32">
        <v>0</v>
      </c>
    </row>
    <row r="18" spans="1:19" ht="15.75" thickBot="1" x14ac:dyDescent="0.3">
      <c r="A18" s="30" t="s">
        <v>114</v>
      </c>
      <c r="B18" s="26" t="s">
        <v>108</v>
      </c>
      <c r="C18" s="32">
        <v>0</v>
      </c>
      <c r="D18" s="32">
        <v>0</v>
      </c>
      <c r="E18" s="51">
        <v>0</v>
      </c>
      <c r="F18" s="189">
        <v>0</v>
      </c>
      <c r="G18" s="189">
        <v>0</v>
      </c>
      <c r="H18" s="190">
        <v>0</v>
      </c>
      <c r="I18" s="189">
        <v>0</v>
      </c>
      <c r="J18" s="189">
        <v>0</v>
      </c>
      <c r="K18" s="190">
        <v>0</v>
      </c>
      <c r="L18" s="189">
        <v>0</v>
      </c>
      <c r="M18" s="189">
        <v>0</v>
      </c>
      <c r="N18" s="190">
        <v>0</v>
      </c>
      <c r="O18" s="189">
        <v>0</v>
      </c>
      <c r="P18" s="189">
        <v>0</v>
      </c>
      <c r="Q18" s="190">
        <v>0</v>
      </c>
      <c r="R18" s="51">
        <f t="shared" si="0"/>
        <v>0</v>
      </c>
      <c r="S18" s="32">
        <f t="shared" si="0"/>
        <v>0</v>
      </c>
    </row>
    <row r="19" spans="1:19" ht="15.75" thickBot="1" x14ac:dyDescent="0.3">
      <c r="A19" s="30" t="s">
        <v>115</v>
      </c>
      <c r="B19" s="26" t="s">
        <v>116</v>
      </c>
      <c r="C19" s="32">
        <v>0</v>
      </c>
      <c r="D19" s="32">
        <v>0</v>
      </c>
      <c r="E19" s="51">
        <v>0</v>
      </c>
      <c r="F19" s="189">
        <v>0</v>
      </c>
      <c r="G19" s="189">
        <v>0</v>
      </c>
      <c r="H19" s="190">
        <v>0</v>
      </c>
      <c r="I19" s="189">
        <v>0</v>
      </c>
      <c r="J19" s="189">
        <v>0</v>
      </c>
      <c r="K19" s="190">
        <v>0</v>
      </c>
      <c r="L19" s="189">
        <v>0</v>
      </c>
      <c r="M19" s="189">
        <v>0</v>
      </c>
      <c r="N19" s="190">
        <v>0</v>
      </c>
      <c r="O19" s="189">
        <v>0</v>
      </c>
      <c r="P19" s="189">
        <v>0</v>
      </c>
      <c r="Q19" s="190">
        <v>0</v>
      </c>
      <c r="R19" s="51">
        <f t="shared" si="0"/>
        <v>0</v>
      </c>
      <c r="S19" s="32">
        <f t="shared" si="0"/>
        <v>0</v>
      </c>
    </row>
    <row r="20" spans="1:19" ht="90.75" thickBot="1" x14ac:dyDescent="0.3">
      <c r="A20" s="77">
        <v>8</v>
      </c>
      <c r="B20" s="78" t="s">
        <v>117</v>
      </c>
      <c r="C20" s="75">
        <v>3</v>
      </c>
      <c r="D20" s="75">
        <v>0</v>
      </c>
      <c r="E20" s="51">
        <v>0</v>
      </c>
      <c r="F20" s="189">
        <v>3</v>
      </c>
      <c r="G20" s="189">
        <v>3</v>
      </c>
      <c r="H20" s="190">
        <v>0</v>
      </c>
      <c r="I20" s="189">
        <v>0</v>
      </c>
      <c r="J20" s="189">
        <v>0</v>
      </c>
      <c r="K20" s="190">
        <v>0</v>
      </c>
      <c r="L20" s="189">
        <v>6</v>
      </c>
      <c r="M20" s="189">
        <v>6</v>
      </c>
      <c r="N20" s="190">
        <v>0</v>
      </c>
      <c r="O20" s="189">
        <v>0</v>
      </c>
      <c r="P20" s="189">
        <v>0</v>
      </c>
      <c r="Q20" s="190">
        <v>0</v>
      </c>
      <c r="R20" s="51">
        <f t="shared" si="0"/>
        <v>12</v>
      </c>
      <c r="S20" s="75">
        <f>D20+G20+J20+M20+P20</f>
        <v>9</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69"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32"/>
  <sheetViews>
    <sheetView view="pageBreakPreview" zoomScale="90" zoomScaleNormal="100" zoomScaleSheetLayoutView="90" zoomScalePageLayoutView="80" workbookViewId="0">
      <selection activeCell="J27" sqref="J27"/>
    </sheetView>
  </sheetViews>
  <sheetFormatPr defaultColWidth="9.140625" defaultRowHeight="15" x14ac:dyDescent="0.25"/>
  <cols>
    <col min="1" max="1" width="0.7109375" customWidth="1"/>
    <col min="2" max="2" width="5.5703125" style="3" customWidth="1"/>
    <col min="3" max="3" width="20.140625" style="4" customWidth="1"/>
    <col min="4" max="5" width="9" style="50" customWidth="1"/>
    <col min="6" max="6" width="11.42578125" style="50" customWidth="1"/>
    <col min="7" max="7" width="9.140625" style="50" customWidth="1"/>
    <col min="8" max="8" width="8.42578125" style="50" customWidth="1"/>
    <col min="9" max="9" width="12.5703125" style="50" customWidth="1"/>
    <col min="10" max="10" width="9" style="50" customWidth="1"/>
    <col min="11" max="11" width="9.42578125" style="50" customWidth="1"/>
    <col min="12" max="12" width="10.85546875" style="50" customWidth="1"/>
    <col min="13" max="13" width="9.140625" style="50" customWidth="1"/>
    <col min="14" max="14" width="9.42578125" style="50" customWidth="1"/>
    <col min="15" max="15" width="11" style="50" customWidth="1"/>
    <col min="16" max="16" width="8.5703125" style="50" customWidth="1"/>
    <col min="17" max="17" width="9.140625" style="50" customWidth="1"/>
    <col min="18" max="18" width="11.7109375" style="50" customWidth="1"/>
  </cols>
  <sheetData>
    <row r="1" spans="2:18" x14ac:dyDescent="0.25">
      <c r="B1" s="38"/>
      <c r="D1" s="55"/>
      <c r="E1" s="55"/>
      <c r="F1" s="55"/>
      <c r="G1" s="55"/>
      <c r="H1" s="55"/>
      <c r="I1" s="55"/>
      <c r="J1" s="55"/>
      <c r="K1" s="55"/>
      <c r="L1" s="55"/>
      <c r="M1" s="55"/>
      <c r="N1" s="55"/>
      <c r="O1" s="55"/>
      <c r="P1" s="55"/>
      <c r="Q1" s="55"/>
      <c r="R1" s="55"/>
    </row>
    <row r="2" spans="2:18" x14ac:dyDescent="0.25">
      <c r="P2" s="273"/>
      <c r="Q2" s="273"/>
      <c r="R2" s="273"/>
    </row>
    <row r="3" spans="2:18" ht="68.25" customHeight="1" x14ac:dyDescent="0.25">
      <c r="B3" s="38"/>
      <c r="C3" s="276" t="s">
        <v>212</v>
      </c>
      <c r="D3" s="276"/>
      <c r="E3" s="276"/>
      <c r="F3" s="276"/>
      <c r="G3" s="276"/>
      <c r="H3" s="276"/>
      <c r="I3" s="276"/>
      <c r="J3" s="276"/>
      <c r="K3" s="276"/>
      <c r="L3" s="276"/>
      <c r="M3" s="276"/>
      <c r="N3" s="276"/>
      <c r="O3" s="276"/>
      <c r="P3" s="276"/>
      <c r="Q3" s="276"/>
      <c r="R3" s="276"/>
    </row>
    <row r="4" spans="2:18" ht="15.75" thickBot="1" x14ac:dyDescent="0.3"/>
    <row r="5" spans="2:18" ht="24.75" customHeight="1" thickBot="1" x14ac:dyDescent="0.3">
      <c r="B5" s="274" t="s">
        <v>0</v>
      </c>
      <c r="C5" s="274" t="s">
        <v>1</v>
      </c>
      <c r="D5" s="274" t="s">
        <v>2</v>
      </c>
      <c r="E5" s="274"/>
      <c r="F5" s="274"/>
      <c r="G5" s="274"/>
      <c r="H5" s="274"/>
      <c r="I5" s="274"/>
      <c r="J5" s="274"/>
      <c r="K5" s="274"/>
      <c r="L5" s="274"/>
      <c r="M5" s="274"/>
      <c r="N5" s="274"/>
      <c r="O5" s="274"/>
      <c r="P5" s="274"/>
      <c r="Q5" s="274"/>
      <c r="R5" s="274"/>
    </row>
    <row r="6" spans="2:18" ht="55.5" customHeight="1" thickBot="1" x14ac:dyDescent="0.3">
      <c r="B6" s="274"/>
      <c r="C6" s="274"/>
      <c r="D6" s="274" t="s">
        <v>3</v>
      </c>
      <c r="E6" s="274"/>
      <c r="F6" s="274"/>
      <c r="G6" s="274" t="s">
        <v>4</v>
      </c>
      <c r="H6" s="274"/>
      <c r="I6" s="274"/>
      <c r="J6" s="274" t="s">
        <v>5</v>
      </c>
      <c r="K6" s="274"/>
      <c r="L6" s="274"/>
      <c r="M6" s="274" t="s">
        <v>6</v>
      </c>
      <c r="N6" s="274"/>
      <c r="O6" s="274"/>
      <c r="P6" s="274" t="s">
        <v>7</v>
      </c>
      <c r="Q6" s="274"/>
      <c r="R6" s="274"/>
    </row>
    <row r="7" spans="2:18" ht="77.25" customHeight="1" thickBot="1" x14ac:dyDescent="0.3">
      <c r="B7" s="274"/>
      <c r="C7" s="274"/>
      <c r="D7" s="178" t="s">
        <v>233</v>
      </c>
      <c r="E7" s="178" t="s">
        <v>241</v>
      </c>
      <c r="F7" s="178" t="s">
        <v>8</v>
      </c>
      <c r="G7" s="178" t="s">
        <v>233</v>
      </c>
      <c r="H7" s="178" t="s">
        <v>241</v>
      </c>
      <c r="I7" s="178" t="s">
        <v>8</v>
      </c>
      <c r="J7" s="178" t="s">
        <v>233</v>
      </c>
      <c r="K7" s="178" t="s">
        <v>241</v>
      </c>
      <c r="L7" s="178" t="s">
        <v>8</v>
      </c>
      <c r="M7" s="178" t="s">
        <v>233</v>
      </c>
      <c r="N7" s="178" t="s">
        <v>241</v>
      </c>
      <c r="O7" s="178" t="s">
        <v>8</v>
      </c>
      <c r="P7" s="178" t="s">
        <v>233</v>
      </c>
      <c r="Q7" s="178" t="s">
        <v>241</v>
      </c>
      <c r="R7" s="178" t="s">
        <v>8</v>
      </c>
    </row>
    <row r="8" spans="2:18" ht="15.75" thickBot="1" x14ac:dyDescent="0.3">
      <c r="B8" s="179">
        <v>1</v>
      </c>
      <c r="C8" s="180">
        <v>2</v>
      </c>
      <c r="D8" s="180">
        <v>3</v>
      </c>
      <c r="E8" s="180">
        <v>4</v>
      </c>
      <c r="F8" s="180">
        <v>5</v>
      </c>
      <c r="G8" s="180">
        <v>6</v>
      </c>
      <c r="H8" s="180">
        <v>7</v>
      </c>
      <c r="I8" s="180">
        <v>8</v>
      </c>
      <c r="J8" s="180">
        <v>9</v>
      </c>
      <c r="K8" s="180">
        <v>10</v>
      </c>
      <c r="L8" s="180">
        <v>11</v>
      </c>
      <c r="M8" s="180">
        <v>12</v>
      </c>
      <c r="N8" s="180">
        <v>13</v>
      </c>
      <c r="O8" s="180">
        <v>14</v>
      </c>
      <c r="P8" s="180">
        <v>15</v>
      </c>
      <c r="Q8" s="180">
        <v>16</v>
      </c>
      <c r="R8" s="180">
        <v>17</v>
      </c>
    </row>
    <row r="9" spans="2:18" s="81" customFormat="1" ht="30" x14ac:dyDescent="0.25">
      <c r="B9" s="173">
        <v>1</v>
      </c>
      <c r="C9" s="174" t="s">
        <v>9</v>
      </c>
      <c r="D9" s="175">
        <f>D10+D11+D12+D13+D14+D15</f>
        <v>0</v>
      </c>
      <c r="E9" s="175">
        <f>E10+E11+E12+E13+E14+E15</f>
        <v>0</v>
      </c>
      <c r="F9" s="176" t="s">
        <v>82</v>
      </c>
      <c r="G9" s="175">
        <f>G10+G11+G12+G13+G14+G15</f>
        <v>0</v>
      </c>
      <c r="H9" s="175">
        <f>H10+H11+H12+H13+H14+H15</f>
        <v>0</v>
      </c>
      <c r="I9" s="176" t="s">
        <v>82</v>
      </c>
      <c r="J9" s="175">
        <f>J10+J11+J12+J13+J14+J15</f>
        <v>0</v>
      </c>
      <c r="K9" s="175">
        <f>K10+K11+K12+K13+K14+K15</f>
        <v>0</v>
      </c>
      <c r="L9" s="176" t="s">
        <v>82</v>
      </c>
      <c r="M9" s="181">
        <v>0</v>
      </c>
      <c r="N9" s="175">
        <v>2</v>
      </c>
      <c r="O9" s="176" t="s">
        <v>82</v>
      </c>
      <c r="P9" s="175">
        <f>P10+P11+P12+P13+P14+P15</f>
        <v>0</v>
      </c>
      <c r="Q9" s="175">
        <f>Q10+Q11+Q12+Q13+Q14+Q15</f>
        <v>0</v>
      </c>
      <c r="R9" s="177" t="s">
        <v>82</v>
      </c>
    </row>
    <row r="10" spans="2:18" s="87" customFormat="1" ht="30" x14ac:dyDescent="0.25">
      <c r="B10" s="162" t="s">
        <v>10</v>
      </c>
      <c r="C10" s="84" t="s">
        <v>24</v>
      </c>
      <c r="D10" s="85">
        <v>0</v>
      </c>
      <c r="E10" s="85">
        <v>0</v>
      </c>
      <c r="F10" s="86" t="s">
        <v>82</v>
      </c>
      <c r="G10" s="85">
        <v>0</v>
      </c>
      <c r="H10" s="85">
        <v>0</v>
      </c>
      <c r="I10" s="86" t="s">
        <v>82</v>
      </c>
      <c r="J10" s="85">
        <v>0</v>
      </c>
      <c r="K10" s="85">
        <v>0</v>
      </c>
      <c r="L10" s="86" t="s">
        <v>82</v>
      </c>
      <c r="M10" s="85">
        <v>0</v>
      </c>
      <c r="N10" s="85">
        <v>0</v>
      </c>
      <c r="O10" s="86" t="s">
        <v>82</v>
      </c>
      <c r="P10" s="85">
        <v>0</v>
      </c>
      <c r="Q10" s="85">
        <v>0</v>
      </c>
      <c r="R10" s="163" t="s">
        <v>82</v>
      </c>
    </row>
    <row r="11" spans="2:18" s="81" customFormat="1" ht="45" x14ac:dyDescent="0.25">
      <c r="B11" s="164" t="s">
        <v>11</v>
      </c>
      <c r="C11" s="79" t="s">
        <v>12</v>
      </c>
      <c r="D11" s="65">
        <v>0</v>
      </c>
      <c r="E11" s="65">
        <v>0</v>
      </c>
      <c r="F11" s="80" t="s">
        <v>82</v>
      </c>
      <c r="G11" s="65">
        <v>0</v>
      </c>
      <c r="H11" s="65">
        <v>0</v>
      </c>
      <c r="I11" s="80" t="s">
        <v>82</v>
      </c>
      <c r="J11" s="65">
        <v>0</v>
      </c>
      <c r="K11" s="65">
        <v>0</v>
      </c>
      <c r="L11" s="80" t="s">
        <v>82</v>
      </c>
      <c r="M11" s="182">
        <v>0</v>
      </c>
      <c r="N11" s="65">
        <v>2</v>
      </c>
      <c r="O11" s="80">
        <v>0</v>
      </c>
      <c r="P11" s="65">
        <v>0</v>
      </c>
      <c r="Q11" s="65">
        <v>0</v>
      </c>
      <c r="R11" s="161">
        <v>0</v>
      </c>
    </row>
    <row r="12" spans="2:18" ht="30" x14ac:dyDescent="0.25">
      <c r="B12" s="165" t="s">
        <v>13</v>
      </c>
      <c r="C12" s="35" t="s">
        <v>14</v>
      </c>
      <c r="D12" s="65">
        <v>0</v>
      </c>
      <c r="E12" s="65">
        <v>0</v>
      </c>
      <c r="F12" s="80" t="s">
        <v>82</v>
      </c>
      <c r="G12" s="65">
        <v>0</v>
      </c>
      <c r="H12" s="65">
        <v>0</v>
      </c>
      <c r="I12" s="80" t="s">
        <v>82</v>
      </c>
      <c r="J12" s="65">
        <v>0</v>
      </c>
      <c r="K12" s="65">
        <v>0</v>
      </c>
      <c r="L12" s="80" t="s">
        <v>82</v>
      </c>
      <c r="M12" s="65">
        <v>0</v>
      </c>
      <c r="N12" s="65">
        <v>0</v>
      </c>
      <c r="O12" s="80" t="s">
        <v>82</v>
      </c>
      <c r="P12" s="65">
        <v>0</v>
      </c>
      <c r="Q12" s="65">
        <v>0</v>
      </c>
      <c r="R12" s="161" t="s">
        <v>82</v>
      </c>
    </row>
    <row r="13" spans="2:18" ht="30" x14ac:dyDescent="0.25">
      <c r="B13" s="165" t="s">
        <v>15</v>
      </c>
      <c r="C13" s="35" t="s">
        <v>16</v>
      </c>
      <c r="D13" s="65">
        <v>0</v>
      </c>
      <c r="E13" s="65">
        <v>0</v>
      </c>
      <c r="F13" s="80" t="s">
        <v>82</v>
      </c>
      <c r="G13" s="65">
        <v>0</v>
      </c>
      <c r="H13" s="65">
        <v>0</v>
      </c>
      <c r="I13" s="80" t="s">
        <v>82</v>
      </c>
      <c r="J13" s="65">
        <v>0</v>
      </c>
      <c r="K13" s="65">
        <v>0</v>
      </c>
      <c r="L13" s="80" t="s">
        <v>82</v>
      </c>
      <c r="M13" s="65">
        <v>0</v>
      </c>
      <c r="N13" s="65">
        <v>0</v>
      </c>
      <c r="O13" s="80" t="s">
        <v>82</v>
      </c>
      <c r="P13" s="65">
        <v>0</v>
      </c>
      <c r="Q13" s="65">
        <v>0</v>
      </c>
      <c r="R13" s="161" t="s">
        <v>82</v>
      </c>
    </row>
    <row r="14" spans="2:18" ht="60" x14ac:dyDescent="0.25">
      <c r="B14" s="165" t="s">
        <v>17</v>
      </c>
      <c r="C14" s="35" t="s">
        <v>18</v>
      </c>
      <c r="D14" s="65">
        <v>0</v>
      </c>
      <c r="E14" s="65">
        <v>0</v>
      </c>
      <c r="F14" s="80" t="s">
        <v>82</v>
      </c>
      <c r="G14" s="65">
        <v>0</v>
      </c>
      <c r="H14" s="65">
        <v>0</v>
      </c>
      <c r="I14" s="80" t="s">
        <v>82</v>
      </c>
      <c r="J14" s="65">
        <v>0</v>
      </c>
      <c r="K14" s="65">
        <v>0</v>
      </c>
      <c r="L14" s="80" t="s">
        <v>82</v>
      </c>
      <c r="M14" s="65">
        <v>0</v>
      </c>
      <c r="N14" s="65">
        <v>0</v>
      </c>
      <c r="O14" s="80" t="s">
        <v>82</v>
      </c>
      <c r="P14" s="65">
        <v>0</v>
      </c>
      <c r="Q14" s="65">
        <v>0</v>
      </c>
      <c r="R14" s="161" t="s">
        <v>82</v>
      </c>
    </row>
    <row r="15" spans="2:18" x14ac:dyDescent="0.25">
      <c r="B15" s="165" t="s">
        <v>19</v>
      </c>
      <c r="C15" s="35" t="s">
        <v>20</v>
      </c>
      <c r="D15" s="65">
        <v>0</v>
      </c>
      <c r="E15" s="65">
        <v>0</v>
      </c>
      <c r="F15" s="80" t="s">
        <v>82</v>
      </c>
      <c r="G15" s="65">
        <v>0</v>
      </c>
      <c r="H15" s="65">
        <v>0</v>
      </c>
      <c r="I15" s="80" t="s">
        <v>82</v>
      </c>
      <c r="J15" s="65">
        <v>0</v>
      </c>
      <c r="K15" s="65">
        <v>0</v>
      </c>
      <c r="L15" s="80" t="s">
        <v>82</v>
      </c>
      <c r="M15" s="65">
        <v>0</v>
      </c>
      <c r="N15" s="65">
        <v>0</v>
      </c>
      <c r="O15" s="80" t="s">
        <v>82</v>
      </c>
      <c r="P15" s="65">
        <v>0</v>
      </c>
      <c r="Q15" s="65">
        <v>0</v>
      </c>
      <c r="R15" s="161" t="s">
        <v>82</v>
      </c>
    </row>
    <row r="16" spans="2:18" s="81" customFormat="1" x14ac:dyDescent="0.25">
      <c r="B16" s="164" t="s">
        <v>43</v>
      </c>
      <c r="C16" s="79" t="s">
        <v>21</v>
      </c>
      <c r="D16" s="65">
        <v>0</v>
      </c>
      <c r="E16" s="65">
        <v>0</v>
      </c>
      <c r="F16" s="80" t="s">
        <v>82</v>
      </c>
      <c r="G16" s="65">
        <v>0</v>
      </c>
      <c r="H16" s="65">
        <v>0</v>
      </c>
      <c r="I16" s="80" t="s">
        <v>82</v>
      </c>
      <c r="J16" s="65">
        <v>0</v>
      </c>
      <c r="K16" s="65">
        <v>0</v>
      </c>
      <c r="L16" s="80" t="s">
        <v>82</v>
      </c>
      <c r="M16" s="65">
        <v>0</v>
      </c>
      <c r="N16" s="65">
        <v>0</v>
      </c>
      <c r="O16" s="80" t="s">
        <v>82</v>
      </c>
      <c r="P16" s="65">
        <v>0</v>
      </c>
      <c r="Q16" s="65">
        <v>0</v>
      </c>
      <c r="R16" s="161" t="s">
        <v>82</v>
      </c>
    </row>
    <row r="17" spans="2:18" s="81" customFormat="1" ht="30" x14ac:dyDescent="0.25">
      <c r="B17" s="164" t="s">
        <v>22</v>
      </c>
      <c r="C17" s="79" t="s">
        <v>24</v>
      </c>
      <c r="D17" s="65">
        <f>D18+D19</f>
        <v>0</v>
      </c>
      <c r="E17" s="65">
        <v>0</v>
      </c>
      <c r="F17" s="80" t="s">
        <v>82</v>
      </c>
      <c r="G17" s="65">
        <f>G18+G19</f>
        <v>0</v>
      </c>
      <c r="H17" s="65">
        <v>0</v>
      </c>
      <c r="I17" s="80" t="s">
        <v>82</v>
      </c>
      <c r="J17" s="65">
        <f>J18+J19</f>
        <v>0</v>
      </c>
      <c r="K17" s="65">
        <v>0</v>
      </c>
      <c r="L17" s="80" t="s">
        <v>82</v>
      </c>
      <c r="M17" s="65">
        <f>M18+M19</f>
        <v>0</v>
      </c>
      <c r="N17" s="65">
        <v>0</v>
      </c>
      <c r="O17" s="80" t="s">
        <v>82</v>
      </c>
      <c r="P17" s="65">
        <f>P18+P19</f>
        <v>0</v>
      </c>
      <c r="Q17" s="65">
        <v>0</v>
      </c>
      <c r="R17" s="161" t="s">
        <v>82</v>
      </c>
    </row>
    <row r="18" spans="2:18" s="81" customFormat="1" ht="30" x14ac:dyDescent="0.25">
      <c r="B18" s="164" t="s">
        <v>28</v>
      </c>
      <c r="C18" s="82" t="s">
        <v>118</v>
      </c>
      <c r="D18" s="65">
        <v>0</v>
      </c>
      <c r="E18" s="65">
        <v>0</v>
      </c>
      <c r="F18" s="80" t="s">
        <v>82</v>
      </c>
      <c r="G18" s="65">
        <v>0</v>
      </c>
      <c r="H18" s="65">
        <v>0</v>
      </c>
      <c r="I18" s="80" t="s">
        <v>82</v>
      </c>
      <c r="J18" s="65">
        <v>0</v>
      </c>
      <c r="K18" s="65">
        <v>0</v>
      </c>
      <c r="L18" s="80" t="s">
        <v>82</v>
      </c>
      <c r="M18" s="65">
        <v>0</v>
      </c>
      <c r="N18" s="65">
        <v>0</v>
      </c>
      <c r="O18" s="80" t="s">
        <v>82</v>
      </c>
      <c r="P18" s="65">
        <v>0</v>
      </c>
      <c r="Q18" s="65">
        <v>0</v>
      </c>
      <c r="R18" s="161" t="s">
        <v>82</v>
      </c>
    </row>
    <row r="19" spans="2:18" s="81" customFormat="1" x14ac:dyDescent="0.25">
      <c r="B19" s="166" t="s">
        <v>29</v>
      </c>
      <c r="C19" s="83" t="s">
        <v>119</v>
      </c>
      <c r="D19" s="66">
        <v>0</v>
      </c>
      <c r="E19" s="66">
        <v>0</v>
      </c>
      <c r="F19" s="80" t="s">
        <v>82</v>
      </c>
      <c r="G19" s="66">
        <v>0</v>
      </c>
      <c r="H19" s="66">
        <v>0</v>
      </c>
      <c r="I19" s="80" t="s">
        <v>82</v>
      </c>
      <c r="J19" s="66">
        <v>0</v>
      </c>
      <c r="K19" s="66">
        <v>0</v>
      </c>
      <c r="L19" s="80" t="s">
        <v>82</v>
      </c>
      <c r="M19" s="66">
        <v>0</v>
      </c>
      <c r="N19" s="66">
        <v>0</v>
      </c>
      <c r="O19" s="80" t="s">
        <v>82</v>
      </c>
      <c r="P19" s="66">
        <v>0</v>
      </c>
      <c r="Q19" s="66">
        <v>0</v>
      </c>
      <c r="R19" s="161" t="s">
        <v>82</v>
      </c>
    </row>
    <row r="20" spans="2:18" s="81" customFormat="1" ht="45" x14ac:dyDescent="0.25">
      <c r="B20" s="166" t="s">
        <v>23</v>
      </c>
      <c r="C20" s="82" t="s">
        <v>12</v>
      </c>
      <c r="D20" s="66">
        <v>0</v>
      </c>
      <c r="E20" s="66">
        <v>0</v>
      </c>
      <c r="F20" s="80" t="s">
        <v>82</v>
      </c>
      <c r="G20" s="66">
        <v>0</v>
      </c>
      <c r="H20" s="66">
        <v>0</v>
      </c>
      <c r="I20" s="80" t="s">
        <v>82</v>
      </c>
      <c r="J20" s="66">
        <v>0</v>
      </c>
      <c r="K20" s="66">
        <v>0</v>
      </c>
      <c r="L20" s="80" t="s">
        <v>82</v>
      </c>
      <c r="M20" s="66">
        <v>0</v>
      </c>
      <c r="N20" s="66">
        <v>0</v>
      </c>
      <c r="O20" s="80" t="s">
        <v>82</v>
      </c>
      <c r="P20" s="66">
        <v>0</v>
      </c>
      <c r="Q20" s="66">
        <v>0</v>
      </c>
      <c r="R20" s="161" t="s">
        <v>82</v>
      </c>
    </row>
    <row r="21" spans="2:18" s="81" customFormat="1" ht="30" x14ac:dyDescent="0.25">
      <c r="B21" s="166" t="s">
        <v>25</v>
      </c>
      <c r="C21" s="82" t="s">
        <v>14</v>
      </c>
      <c r="D21" s="66">
        <v>0</v>
      </c>
      <c r="E21" s="66">
        <v>0</v>
      </c>
      <c r="F21" s="80" t="s">
        <v>82</v>
      </c>
      <c r="G21" s="66">
        <v>0</v>
      </c>
      <c r="H21" s="66">
        <v>0</v>
      </c>
      <c r="I21" s="80" t="s">
        <v>82</v>
      </c>
      <c r="J21" s="66">
        <v>0</v>
      </c>
      <c r="K21" s="66">
        <v>0</v>
      </c>
      <c r="L21" s="80" t="s">
        <v>82</v>
      </c>
      <c r="M21" s="66">
        <v>0</v>
      </c>
      <c r="N21" s="66">
        <v>0</v>
      </c>
      <c r="O21" s="80" t="s">
        <v>82</v>
      </c>
      <c r="P21" s="66">
        <v>0</v>
      </c>
      <c r="Q21" s="66">
        <v>0</v>
      </c>
      <c r="R21" s="161" t="s">
        <v>82</v>
      </c>
    </row>
    <row r="22" spans="2:18" s="81" customFormat="1" ht="30" x14ac:dyDescent="0.25">
      <c r="B22" s="166" t="s">
        <v>27</v>
      </c>
      <c r="C22" s="82" t="s">
        <v>16</v>
      </c>
      <c r="D22" s="66">
        <v>0</v>
      </c>
      <c r="E22" s="66">
        <v>0</v>
      </c>
      <c r="F22" s="80" t="s">
        <v>82</v>
      </c>
      <c r="G22" s="66">
        <v>0</v>
      </c>
      <c r="H22" s="66">
        <v>0</v>
      </c>
      <c r="I22" s="80" t="s">
        <v>82</v>
      </c>
      <c r="J22" s="66">
        <v>0</v>
      </c>
      <c r="K22" s="66">
        <v>0</v>
      </c>
      <c r="L22" s="80" t="s">
        <v>82</v>
      </c>
      <c r="M22" s="66">
        <v>0</v>
      </c>
      <c r="N22" s="66">
        <v>0</v>
      </c>
      <c r="O22" s="80" t="s">
        <v>82</v>
      </c>
      <c r="P22" s="66">
        <v>0</v>
      </c>
      <c r="Q22" s="66">
        <v>0</v>
      </c>
      <c r="R22" s="161" t="s">
        <v>82</v>
      </c>
    </row>
    <row r="23" spans="2:18" s="81" customFormat="1" ht="75" x14ac:dyDescent="0.25">
      <c r="B23" s="166" t="s">
        <v>30</v>
      </c>
      <c r="C23" s="82" t="s">
        <v>31</v>
      </c>
      <c r="D23" s="66">
        <v>0</v>
      </c>
      <c r="E23" s="66">
        <v>0</v>
      </c>
      <c r="F23" s="80" t="s">
        <v>82</v>
      </c>
      <c r="G23" s="66">
        <v>0</v>
      </c>
      <c r="H23" s="66">
        <v>0</v>
      </c>
      <c r="I23" s="80" t="s">
        <v>82</v>
      </c>
      <c r="J23" s="66">
        <v>0</v>
      </c>
      <c r="K23" s="66">
        <v>0</v>
      </c>
      <c r="L23" s="80" t="s">
        <v>82</v>
      </c>
      <c r="M23" s="66">
        <v>0</v>
      </c>
      <c r="N23" s="66">
        <v>0</v>
      </c>
      <c r="O23" s="80" t="s">
        <v>82</v>
      </c>
      <c r="P23" s="66">
        <v>0</v>
      </c>
      <c r="Q23" s="66">
        <v>0</v>
      </c>
      <c r="R23" s="161" t="s">
        <v>82</v>
      </c>
    </row>
    <row r="24" spans="2:18" s="81" customFormat="1" x14ac:dyDescent="0.25">
      <c r="B24" s="166" t="s">
        <v>32</v>
      </c>
      <c r="C24" s="82" t="s">
        <v>20</v>
      </c>
      <c r="D24" s="66">
        <v>0</v>
      </c>
      <c r="E24" s="66">
        <v>0</v>
      </c>
      <c r="F24" s="80" t="s">
        <v>82</v>
      </c>
      <c r="G24" s="66">
        <v>0</v>
      </c>
      <c r="H24" s="66">
        <v>0</v>
      </c>
      <c r="I24" s="80" t="s">
        <v>82</v>
      </c>
      <c r="J24" s="66">
        <v>0</v>
      </c>
      <c r="K24" s="66">
        <v>0</v>
      </c>
      <c r="L24" s="80" t="s">
        <v>82</v>
      </c>
      <c r="M24" s="66">
        <v>0</v>
      </c>
      <c r="N24" s="66">
        <v>0</v>
      </c>
      <c r="O24" s="80" t="s">
        <v>82</v>
      </c>
      <c r="P24" s="66">
        <v>0</v>
      </c>
      <c r="Q24" s="66">
        <v>0</v>
      </c>
      <c r="R24" s="161" t="s">
        <v>82</v>
      </c>
    </row>
    <row r="25" spans="2:18" ht="30" x14ac:dyDescent="0.25">
      <c r="B25" s="167" t="s">
        <v>33</v>
      </c>
      <c r="C25" s="36" t="s">
        <v>34</v>
      </c>
      <c r="D25" s="66">
        <f>D26+D27+D28+D29</f>
        <v>0</v>
      </c>
      <c r="E25" s="66">
        <f>E26+E27+E28+E29</f>
        <v>0</v>
      </c>
      <c r="F25" s="80" t="s">
        <v>82</v>
      </c>
      <c r="G25" s="66">
        <f>G26+G27+G28+G29</f>
        <v>0</v>
      </c>
      <c r="H25" s="66">
        <f>H26+H27+H28+H29</f>
        <v>0</v>
      </c>
      <c r="I25" s="80" t="s">
        <v>82</v>
      </c>
      <c r="J25" s="66">
        <f>J26+J27+J28+J29</f>
        <v>0</v>
      </c>
      <c r="K25" s="66">
        <f>K26+K27+K28+K29</f>
        <v>0</v>
      </c>
      <c r="L25" s="80" t="s">
        <v>82</v>
      </c>
      <c r="M25" s="183">
        <v>0</v>
      </c>
      <c r="N25" s="66">
        <v>0</v>
      </c>
      <c r="O25" s="80">
        <v>0</v>
      </c>
      <c r="P25" s="66">
        <f>P26+P27+P28+P29</f>
        <v>0</v>
      </c>
      <c r="Q25" s="66">
        <f>Q26+Q27+Q28+Q29</f>
        <v>0</v>
      </c>
      <c r="R25" s="161" t="s">
        <v>82</v>
      </c>
    </row>
    <row r="26" spans="2:18" ht="45" x14ac:dyDescent="0.25">
      <c r="B26" s="167" t="s">
        <v>35</v>
      </c>
      <c r="C26" s="36" t="s">
        <v>36</v>
      </c>
      <c r="D26" s="66">
        <v>0</v>
      </c>
      <c r="E26" s="66">
        <v>0</v>
      </c>
      <c r="F26" s="80" t="s">
        <v>82</v>
      </c>
      <c r="G26" s="66">
        <v>0</v>
      </c>
      <c r="H26" s="66">
        <v>0</v>
      </c>
      <c r="I26" s="80" t="s">
        <v>82</v>
      </c>
      <c r="J26" s="66">
        <v>0</v>
      </c>
      <c r="K26" s="66">
        <v>0</v>
      </c>
      <c r="L26" s="80" t="s">
        <v>82</v>
      </c>
      <c r="M26" s="183">
        <v>0</v>
      </c>
      <c r="N26" s="66">
        <v>2</v>
      </c>
      <c r="O26" s="80">
        <v>0</v>
      </c>
      <c r="P26" s="66">
        <v>0</v>
      </c>
      <c r="Q26" s="66">
        <v>0</v>
      </c>
      <c r="R26" s="161" t="s">
        <v>82</v>
      </c>
    </row>
    <row r="27" spans="2:18" ht="60" x14ac:dyDescent="0.25">
      <c r="B27" s="167" t="s">
        <v>37</v>
      </c>
      <c r="C27" s="37" t="s">
        <v>38</v>
      </c>
      <c r="D27" s="66">
        <v>0</v>
      </c>
      <c r="E27" s="66">
        <v>0</v>
      </c>
      <c r="F27" s="80" t="s">
        <v>82</v>
      </c>
      <c r="G27" s="66">
        <v>0</v>
      </c>
      <c r="H27" s="66">
        <v>0</v>
      </c>
      <c r="I27" s="80" t="s">
        <v>82</v>
      </c>
      <c r="J27" s="66">
        <v>0</v>
      </c>
      <c r="K27" s="66">
        <v>0</v>
      </c>
      <c r="L27" s="80" t="s">
        <v>82</v>
      </c>
      <c r="M27" s="66">
        <v>0</v>
      </c>
      <c r="N27" s="66">
        <v>0</v>
      </c>
      <c r="O27" s="80">
        <v>0</v>
      </c>
      <c r="P27" s="66">
        <v>0</v>
      </c>
      <c r="Q27" s="66">
        <v>0</v>
      </c>
      <c r="R27" s="161" t="s">
        <v>82</v>
      </c>
    </row>
    <row r="28" spans="2:18" ht="45" x14ac:dyDescent="0.25">
      <c r="B28" s="167" t="s">
        <v>39</v>
      </c>
      <c r="C28" s="37" t="s">
        <v>40</v>
      </c>
      <c r="D28" s="66">
        <v>0</v>
      </c>
      <c r="E28" s="66">
        <v>0</v>
      </c>
      <c r="F28" s="80" t="s">
        <v>82</v>
      </c>
      <c r="G28" s="66">
        <v>0</v>
      </c>
      <c r="H28" s="66">
        <v>0</v>
      </c>
      <c r="I28" s="80" t="s">
        <v>82</v>
      </c>
      <c r="J28" s="66">
        <v>0</v>
      </c>
      <c r="K28" s="66">
        <v>0</v>
      </c>
      <c r="L28" s="80" t="s">
        <v>82</v>
      </c>
      <c r="M28" s="66">
        <v>0</v>
      </c>
      <c r="N28" s="66">
        <v>0</v>
      </c>
      <c r="O28" s="80" t="s">
        <v>82</v>
      </c>
      <c r="P28" s="66">
        <v>0</v>
      </c>
      <c r="Q28" s="66">
        <v>0</v>
      </c>
      <c r="R28" s="161" t="s">
        <v>82</v>
      </c>
    </row>
    <row r="29" spans="2:18" ht="30.75" customHeight="1" thickBot="1" x14ac:dyDescent="0.3">
      <c r="B29" s="168" t="s">
        <v>41</v>
      </c>
      <c r="C29" s="169" t="s">
        <v>20</v>
      </c>
      <c r="D29" s="170">
        <v>0</v>
      </c>
      <c r="E29" s="170">
        <v>0</v>
      </c>
      <c r="F29" s="171" t="s">
        <v>82</v>
      </c>
      <c r="G29" s="170">
        <v>0</v>
      </c>
      <c r="H29" s="170">
        <v>0</v>
      </c>
      <c r="I29" s="171" t="s">
        <v>82</v>
      </c>
      <c r="J29" s="170">
        <v>0</v>
      </c>
      <c r="K29" s="170">
        <v>0</v>
      </c>
      <c r="L29" s="171" t="s">
        <v>82</v>
      </c>
      <c r="M29" s="170">
        <v>0</v>
      </c>
      <c r="N29" s="170">
        <v>0</v>
      </c>
      <c r="O29" s="171" t="s">
        <v>82</v>
      </c>
      <c r="P29" s="170">
        <v>0</v>
      </c>
      <c r="Q29" s="170">
        <v>0</v>
      </c>
      <c r="R29" s="172" t="s">
        <v>82</v>
      </c>
    </row>
    <row r="30" spans="2:18" x14ac:dyDescent="0.25">
      <c r="B30"/>
    </row>
    <row r="31" spans="2:18" ht="409.5" customHeight="1" x14ac:dyDescent="0.25">
      <c r="B31" s="275" t="s">
        <v>42</v>
      </c>
      <c r="C31" s="275"/>
      <c r="D31" s="275"/>
      <c r="E31" s="275"/>
      <c r="F31" s="275"/>
      <c r="G31" s="275"/>
      <c r="H31" s="275"/>
      <c r="I31" s="275"/>
      <c r="J31" s="275"/>
      <c r="K31" s="275"/>
      <c r="L31" s="275"/>
      <c r="M31" s="275"/>
      <c r="N31" s="275"/>
      <c r="O31" s="275"/>
      <c r="P31" s="275"/>
      <c r="Q31" s="275"/>
      <c r="R31" s="275"/>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Юля Тугова</cp:lastModifiedBy>
  <cp:lastPrinted>2019-06-14T11:05:30Z</cp:lastPrinted>
  <dcterms:created xsi:type="dcterms:W3CDTF">2016-03-25T05:41:31Z</dcterms:created>
  <dcterms:modified xsi:type="dcterms:W3CDTF">2021-03-29T09:29:04Z</dcterms:modified>
</cp:coreProperties>
</file>